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Titles" localSheetId="0">'Sheet1'!$1:$3</definedName>
    <definedName name="_xlnm.Print_Titles" localSheetId="1">'Sheet1 (2)'!$1:$3</definedName>
  </definedNames>
  <calcPr fullCalcOnLoad="1"/>
</workbook>
</file>

<file path=xl/sharedStrings.xml><?xml version="1.0" encoding="utf-8"?>
<sst xmlns="http://schemas.openxmlformats.org/spreadsheetml/2006/main" count="157" uniqueCount="20">
  <si>
    <t>ACTUAL SIZE</t>
  </si>
  <si>
    <t>WIDTH</t>
  </si>
  <si>
    <t>HEIGHT</t>
  </si>
  <si>
    <t>NOM. SIZE</t>
  </si>
  <si>
    <t>TOP SASH DAYLIGHT OPENING WIDTH = WINDOW WIDTH - 5  1/4"</t>
  </si>
  <si>
    <t>BOTTOM SASH DAYLIGHT OPENING WIDTH = WINDOW WIDTH - 5 11/16"</t>
  </si>
  <si>
    <t>DAYLIGHT OPENING HEIGHT PER GLASS PANEL = (WINDOW HEIGHT / 2)  - 3 7/16"</t>
  </si>
  <si>
    <t>REVISIONS:</t>
  </si>
  <si>
    <t>3/20/03  CREATED CHART PER KJW REQUEST (BY KAB)</t>
  </si>
  <si>
    <t>BOTTOM SASH DAYLIGHT OPENING SQUARE FEET</t>
  </si>
  <si>
    <r>
      <t xml:space="preserve">WINDOW </t>
    </r>
    <r>
      <rPr>
        <b/>
        <u val="single"/>
        <sz val="10"/>
        <color indexed="10"/>
        <rFont val="Arial"/>
        <family val="2"/>
      </rPr>
      <t>TOTAL</t>
    </r>
    <r>
      <rPr>
        <b/>
        <u val="single"/>
        <sz val="10"/>
        <rFont val="Arial"/>
        <family val="2"/>
      </rPr>
      <t xml:space="preserve"> DAYLIGHT OPENING SQUARE FEET</t>
    </r>
  </si>
  <si>
    <t>TOP SASH DAYLIGHT OPENING    SQUARE FEET</t>
  </si>
  <si>
    <t>x</t>
  </si>
  <si>
    <t xml:space="preserve">TOP SASH </t>
  </si>
  <si>
    <t xml:space="preserve">BOTTOM SASH </t>
  </si>
  <si>
    <t>10/15/03  CREATED CHART (BY KAB)</t>
  </si>
  <si>
    <t>BOTTOM SASH DAYLIGHT OPENING WIDTH = WINDOW WIDTH - 5 1/2"</t>
  </si>
  <si>
    <t>TOP SASH DAYLIGHT OPENING WIDTH = WINDOW WIDTH - 5  1/8"</t>
  </si>
  <si>
    <t>DLO WIDTH</t>
  </si>
  <si>
    <t>DLO HEIGHT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</si>
</sst>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workbookViewId="0" topLeftCell="A1">
      <pane ySplit="3" topLeftCell="BM4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6.421875" style="1" customWidth="1"/>
    <col min="2" max="2" width="3.28125" style="0" customWidth="1"/>
    <col min="3" max="3" width="6.8515625" style="1" bestFit="1" customWidth="1"/>
    <col min="4" max="4" width="3.57421875" style="1" customWidth="1"/>
    <col min="5" max="5" width="7.7109375" style="1" bestFit="1" customWidth="1"/>
    <col min="6" max="6" width="4.140625" style="0" customWidth="1"/>
    <col min="7" max="7" width="19.00390625" style="1" customWidth="1"/>
    <col min="8" max="8" width="20.00390625" style="1" customWidth="1"/>
    <col min="9" max="9" width="23.140625" style="1" customWidth="1"/>
    <col min="10" max="10" width="3.00390625" style="0" customWidth="1"/>
    <col min="11" max="11" width="8.57421875" style="1" customWidth="1"/>
    <col min="12" max="13" width="8.421875" style="1" customWidth="1"/>
  </cols>
  <sheetData>
    <row r="1" spans="1:13" ht="12.75">
      <c r="A1" s="14"/>
      <c r="B1" s="10"/>
      <c r="C1" s="11"/>
      <c r="D1" s="9"/>
      <c r="E1" s="12"/>
      <c r="F1" s="10"/>
      <c r="G1" s="48" t="s">
        <v>11</v>
      </c>
      <c r="H1" s="48" t="s">
        <v>9</v>
      </c>
      <c r="I1" s="48" t="s">
        <v>10</v>
      </c>
      <c r="J1" s="33"/>
      <c r="K1" s="33"/>
      <c r="L1" s="33"/>
      <c r="M1" s="33"/>
    </row>
    <row r="2" spans="1:13" ht="12.75">
      <c r="A2" s="18"/>
      <c r="B2" s="17"/>
      <c r="C2" s="15"/>
      <c r="D2" s="3" t="s">
        <v>0</v>
      </c>
      <c r="E2" s="13"/>
      <c r="F2" s="17"/>
      <c r="G2" s="49"/>
      <c r="H2" s="49"/>
      <c r="I2" s="49"/>
      <c r="J2" s="34"/>
      <c r="K2" s="33"/>
      <c r="L2" s="33"/>
      <c r="M2" s="33"/>
    </row>
    <row r="3" spans="1:13" ht="36.75" customHeight="1">
      <c r="A3" s="19" t="s">
        <v>3</v>
      </c>
      <c r="B3" s="16"/>
      <c r="C3" s="8" t="s">
        <v>1</v>
      </c>
      <c r="D3" s="8"/>
      <c r="E3" s="8" t="s">
        <v>2</v>
      </c>
      <c r="F3" s="16"/>
      <c r="G3" s="50"/>
      <c r="H3" s="50"/>
      <c r="I3" s="50"/>
      <c r="J3" s="35"/>
      <c r="K3" s="36"/>
      <c r="L3" s="36"/>
      <c r="M3" s="36"/>
    </row>
    <row r="4" spans="1:13" ht="12.75">
      <c r="A4" s="26">
        <v>1830</v>
      </c>
      <c r="B4" s="27"/>
      <c r="C4" s="26">
        <v>19.25</v>
      </c>
      <c r="D4" s="26"/>
      <c r="E4" s="26">
        <v>35.625</v>
      </c>
      <c r="F4" s="27"/>
      <c r="G4" s="38">
        <f>(((C4-5.25)*((E4/2)-3.4375))/144)</f>
        <v>1.3975694444444444</v>
      </c>
      <c r="H4" s="38">
        <f>((C4-5.6875)*((E4/2)-3.4375)/144)</f>
        <v>1.3538953993055556</v>
      </c>
      <c r="I4" s="38">
        <f aca="true" t="shared" si="0" ref="I4:I17">G4+H4</f>
        <v>2.75146484375</v>
      </c>
      <c r="J4" s="29"/>
      <c r="K4" s="30"/>
      <c r="L4" s="30"/>
      <c r="M4" s="31"/>
    </row>
    <row r="5" spans="1:13" ht="12.75">
      <c r="A5" s="4">
        <v>1832</v>
      </c>
      <c r="B5" s="5"/>
      <c r="C5" s="4">
        <v>19.25</v>
      </c>
      <c r="D5" s="4"/>
      <c r="E5" s="4">
        <v>37.625</v>
      </c>
      <c r="F5" s="5"/>
      <c r="G5" s="39">
        <f aca="true" t="shared" si="1" ref="G5:G68">(((C5-5.25)*((E5/2)-3.4375))/144)</f>
        <v>1.4947916666666667</v>
      </c>
      <c r="H5" s="39">
        <f aca="true" t="shared" si="2" ref="H5:H68">((C5-5.6875)*((E5/2)-3.4375)/144)</f>
        <v>1.4480794270833333</v>
      </c>
      <c r="I5" s="39">
        <f t="shared" si="0"/>
        <v>2.94287109375</v>
      </c>
      <c r="J5" s="29"/>
      <c r="K5" s="30"/>
      <c r="L5" s="30"/>
      <c r="M5" s="31"/>
    </row>
    <row r="6" spans="1:13" ht="12.75">
      <c r="A6" s="26">
        <v>1838</v>
      </c>
      <c r="B6" s="27"/>
      <c r="C6" s="26">
        <v>19.25</v>
      </c>
      <c r="D6" s="26"/>
      <c r="E6" s="26">
        <v>43.625</v>
      </c>
      <c r="F6" s="27"/>
      <c r="G6" s="38">
        <f t="shared" si="1"/>
        <v>1.7864583333333333</v>
      </c>
      <c r="H6" s="38">
        <f t="shared" si="2"/>
        <v>1.7306315104166667</v>
      </c>
      <c r="I6" s="38">
        <f t="shared" si="0"/>
        <v>3.51708984375</v>
      </c>
      <c r="J6" s="29"/>
      <c r="K6" s="30"/>
      <c r="L6" s="30"/>
      <c r="M6" s="31"/>
    </row>
    <row r="7" spans="1:13" ht="12.75">
      <c r="A7" s="4">
        <v>18310</v>
      </c>
      <c r="B7" s="5"/>
      <c r="C7" s="4">
        <v>19.25</v>
      </c>
      <c r="D7" s="4"/>
      <c r="E7" s="4">
        <v>45.625</v>
      </c>
      <c r="F7" s="5"/>
      <c r="G7" s="39">
        <f t="shared" si="1"/>
        <v>1.8836805555555556</v>
      </c>
      <c r="H7" s="39">
        <f t="shared" si="2"/>
        <v>1.8248155381944444</v>
      </c>
      <c r="I7" s="39">
        <f t="shared" si="0"/>
        <v>3.70849609375</v>
      </c>
      <c r="J7" s="29"/>
      <c r="K7" s="30"/>
      <c r="L7" s="30"/>
      <c r="M7" s="31"/>
    </row>
    <row r="8" spans="1:13" ht="12.75">
      <c r="A8" s="26">
        <v>1840</v>
      </c>
      <c r="B8" s="27"/>
      <c r="C8" s="26">
        <v>19.25</v>
      </c>
      <c r="D8" s="26"/>
      <c r="E8" s="26">
        <v>47.625</v>
      </c>
      <c r="F8" s="27"/>
      <c r="G8" s="38">
        <f t="shared" si="1"/>
        <v>1.9809027777777777</v>
      </c>
      <c r="H8" s="38">
        <f t="shared" si="2"/>
        <v>1.9189995659722223</v>
      </c>
      <c r="I8" s="38">
        <f t="shared" si="0"/>
        <v>3.89990234375</v>
      </c>
      <c r="J8" s="29"/>
      <c r="K8" s="30"/>
      <c r="L8" s="30"/>
      <c r="M8" s="31"/>
    </row>
    <row r="9" spans="1:13" ht="12.75">
      <c r="A9" s="4">
        <v>1842</v>
      </c>
      <c r="B9" s="5"/>
      <c r="C9" s="4">
        <v>19.25</v>
      </c>
      <c r="D9" s="4"/>
      <c r="E9" s="4">
        <v>49.625</v>
      </c>
      <c r="F9" s="5"/>
      <c r="G9" s="39">
        <f t="shared" si="1"/>
        <v>2.078125</v>
      </c>
      <c r="H9" s="39">
        <f t="shared" si="2"/>
        <v>2.01318359375</v>
      </c>
      <c r="I9" s="39">
        <f t="shared" si="0"/>
        <v>4.09130859375</v>
      </c>
      <c r="J9" s="29"/>
      <c r="K9" s="30"/>
      <c r="L9" s="30"/>
      <c r="M9" s="31"/>
    </row>
    <row r="10" spans="1:13" ht="12.75">
      <c r="A10" s="26">
        <v>1844</v>
      </c>
      <c r="B10" s="27"/>
      <c r="C10" s="26">
        <v>19.25</v>
      </c>
      <c r="D10" s="26"/>
      <c r="E10" s="26">
        <v>51.625</v>
      </c>
      <c r="F10" s="27"/>
      <c r="G10" s="38">
        <f t="shared" si="1"/>
        <v>2.1753472222222223</v>
      </c>
      <c r="H10" s="38">
        <f t="shared" si="2"/>
        <v>2.1073676215277777</v>
      </c>
      <c r="I10" s="38">
        <f t="shared" si="0"/>
        <v>4.28271484375</v>
      </c>
      <c r="J10" s="29"/>
      <c r="K10" s="30"/>
      <c r="L10" s="30"/>
      <c r="M10" s="31"/>
    </row>
    <row r="11" spans="1:13" ht="12.75">
      <c r="A11" s="6">
        <v>1846</v>
      </c>
      <c r="B11" s="7"/>
      <c r="C11" s="6">
        <v>19.25</v>
      </c>
      <c r="D11" s="6"/>
      <c r="E11" s="6">
        <v>53.625</v>
      </c>
      <c r="F11" s="7"/>
      <c r="G11" s="39">
        <f t="shared" si="1"/>
        <v>2.2725694444444446</v>
      </c>
      <c r="H11" s="39">
        <f t="shared" si="2"/>
        <v>2.2015516493055554</v>
      </c>
      <c r="I11" s="39">
        <f t="shared" si="0"/>
        <v>4.47412109375</v>
      </c>
      <c r="J11" s="29"/>
      <c r="K11" s="30"/>
      <c r="L11" s="30"/>
      <c r="M11" s="31"/>
    </row>
    <row r="12" spans="1:13" ht="12.75">
      <c r="A12" s="26">
        <v>1850</v>
      </c>
      <c r="B12" s="27"/>
      <c r="C12" s="26">
        <v>19.25</v>
      </c>
      <c r="D12" s="26"/>
      <c r="E12" s="26">
        <v>59.625</v>
      </c>
      <c r="F12" s="27"/>
      <c r="G12" s="38">
        <f t="shared" si="1"/>
        <v>2.564236111111111</v>
      </c>
      <c r="H12" s="38">
        <f t="shared" si="2"/>
        <v>2.484103732638889</v>
      </c>
      <c r="I12" s="38">
        <f t="shared" si="0"/>
        <v>5.04833984375</v>
      </c>
      <c r="J12" s="29"/>
      <c r="K12" s="30"/>
      <c r="L12" s="30"/>
      <c r="M12" s="31"/>
    </row>
    <row r="13" spans="1:13" ht="12.75">
      <c r="A13" s="4">
        <v>1852</v>
      </c>
      <c r="B13" s="5"/>
      <c r="C13" s="4">
        <v>19.25</v>
      </c>
      <c r="D13" s="4"/>
      <c r="E13" s="4">
        <v>61.625</v>
      </c>
      <c r="F13" s="5"/>
      <c r="G13" s="39">
        <f t="shared" si="1"/>
        <v>2.6614583333333335</v>
      </c>
      <c r="H13" s="39">
        <f t="shared" si="2"/>
        <v>2.5782877604166665</v>
      </c>
      <c r="I13" s="39">
        <f t="shared" si="0"/>
        <v>5.23974609375</v>
      </c>
      <c r="J13" s="29"/>
      <c r="K13" s="30"/>
      <c r="L13" s="30"/>
      <c r="M13" s="31"/>
    </row>
    <row r="14" spans="1:13" ht="12.75">
      <c r="A14" s="26">
        <v>1856</v>
      </c>
      <c r="B14" s="27"/>
      <c r="C14" s="26">
        <v>19.25</v>
      </c>
      <c r="D14" s="26"/>
      <c r="E14" s="26">
        <v>65.625</v>
      </c>
      <c r="F14" s="27"/>
      <c r="G14" s="38">
        <f t="shared" si="1"/>
        <v>2.8559027777777777</v>
      </c>
      <c r="H14" s="38">
        <f t="shared" si="2"/>
        <v>2.7666558159722223</v>
      </c>
      <c r="I14" s="38">
        <f t="shared" si="0"/>
        <v>5.62255859375</v>
      </c>
      <c r="J14" s="29"/>
      <c r="K14" s="30"/>
      <c r="L14" s="30"/>
      <c r="M14" s="31"/>
    </row>
    <row r="15" spans="1:13" ht="12.75">
      <c r="A15" s="4">
        <v>1860</v>
      </c>
      <c r="B15" s="5"/>
      <c r="C15" s="4">
        <v>19.25</v>
      </c>
      <c r="D15" s="4"/>
      <c r="E15" s="4">
        <v>71.625</v>
      </c>
      <c r="F15" s="5"/>
      <c r="G15" s="39">
        <f t="shared" si="1"/>
        <v>3.1475694444444446</v>
      </c>
      <c r="H15" s="39">
        <f t="shared" si="2"/>
        <v>3.0492078993055554</v>
      </c>
      <c r="I15" s="39">
        <f t="shared" si="0"/>
        <v>6.19677734375</v>
      </c>
      <c r="J15" s="29"/>
      <c r="K15" s="30"/>
      <c r="L15" s="30"/>
      <c r="M15" s="31"/>
    </row>
    <row r="16" spans="1:13" ht="12.75">
      <c r="A16" s="26">
        <v>1862</v>
      </c>
      <c r="B16" s="27"/>
      <c r="C16" s="26">
        <v>19.25</v>
      </c>
      <c r="D16" s="26"/>
      <c r="E16" s="26">
        <v>73.625</v>
      </c>
      <c r="F16" s="27"/>
      <c r="G16" s="38">
        <f t="shared" si="1"/>
        <v>3.2447916666666665</v>
      </c>
      <c r="H16" s="38">
        <f t="shared" si="2"/>
        <v>3.1433919270833335</v>
      </c>
      <c r="I16" s="38">
        <f t="shared" si="0"/>
        <v>6.38818359375</v>
      </c>
      <c r="J16" s="29"/>
      <c r="K16" s="30"/>
      <c r="L16" s="30"/>
      <c r="M16" s="31"/>
    </row>
    <row r="17" spans="1:13" ht="12.75">
      <c r="A17" s="20">
        <v>1870</v>
      </c>
      <c r="B17" s="22"/>
      <c r="C17" s="4">
        <v>19.25</v>
      </c>
      <c r="D17" s="23"/>
      <c r="E17" s="4">
        <v>83.625</v>
      </c>
      <c r="F17" s="22"/>
      <c r="G17" s="39">
        <f t="shared" si="1"/>
        <v>3.7309027777777777</v>
      </c>
      <c r="H17" s="39">
        <f t="shared" si="2"/>
        <v>3.6143120659722223</v>
      </c>
      <c r="I17" s="39">
        <f t="shared" si="0"/>
        <v>7.34521484375</v>
      </c>
      <c r="J17" s="29"/>
      <c r="K17" s="30"/>
      <c r="L17" s="30"/>
      <c r="M17" s="31"/>
    </row>
    <row r="18" spans="1:13" ht="12.75">
      <c r="A18" s="20"/>
      <c r="B18" s="22"/>
      <c r="C18" s="23"/>
      <c r="D18" s="23"/>
      <c r="E18" s="23"/>
      <c r="F18" s="22"/>
      <c r="G18" s="40"/>
      <c r="H18" s="40"/>
      <c r="I18" s="41"/>
      <c r="J18" s="29"/>
      <c r="K18" s="32"/>
      <c r="L18" s="32"/>
      <c r="M18" s="31"/>
    </row>
    <row r="19" spans="1:13" ht="12.75">
      <c r="A19" s="26">
        <v>2030</v>
      </c>
      <c r="B19" s="27"/>
      <c r="C19" s="26">
        <v>23.25</v>
      </c>
      <c r="D19" s="26"/>
      <c r="E19" s="26">
        <v>35.625</v>
      </c>
      <c r="F19" s="27"/>
      <c r="G19" s="38">
        <f t="shared" si="1"/>
        <v>1.796875</v>
      </c>
      <c r="H19" s="38">
        <f t="shared" si="2"/>
        <v>1.7532009548611112</v>
      </c>
      <c r="I19" s="38">
        <f>G19+H19</f>
        <v>3.550075954861111</v>
      </c>
      <c r="J19" s="29"/>
      <c r="K19" s="30"/>
      <c r="L19" s="30"/>
      <c r="M19" s="31"/>
    </row>
    <row r="20" spans="1:13" ht="12.75">
      <c r="A20" s="4">
        <v>2032</v>
      </c>
      <c r="B20" s="5"/>
      <c r="C20" s="4">
        <v>23.25</v>
      </c>
      <c r="D20" s="4"/>
      <c r="E20" s="4">
        <v>37.625</v>
      </c>
      <c r="F20" s="5"/>
      <c r="G20" s="39">
        <f t="shared" si="1"/>
        <v>1.921875</v>
      </c>
      <c r="H20" s="39">
        <f t="shared" si="2"/>
        <v>1.8751627604166667</v>
      </c>
      <c r="I20" s="39">
        <f>G20+H20</f>
        <v>3.797037760416667</v>
      </c>
      <c r="J20" s="29"/>
      <c r="K20" s="30"/>
      <c r="L20" s="30"/>
      <c r="M20" s="31"/>
    </row>
    <row r="21" spans="1:13" ht="12.75">
      <c r="A21" s="26">
        <v>2038</v>
      </c>
      <c r="B21" s="27"/>
      <c r="C21" s="26">
        <v>23.25</v>
      </c>
      <c r="D21" s="26"/>
      <c r="E21" s="26">
        <v>43.625</v>
      </c>
      <c r="F21" s="27"/>
      <c r="G21" s="38">
        <f t="shared" si="1"/>
        <v>2.296875</v>
      </c>
      <c r="H21" s="38">
        <f t="shared" si="2"/>
        <v>2.2410481770833335</v>
      </c>
      <c r="I21" s="38">
        <f aca="true" t="shared" si="3" ref="I21:I32">G21+H21</f>
        <v>4.537923177083334</v>
      </c>
      <c r="J21" s="29"/>
      <c r="K21" s="30"/>
      <c r="L21" s="30"/>
      <c r="M21" s="31"/>
    </row>
    <row r="22" spans="1:13" ht="12.75">
      <c r="A22" s="4">
        <v>20310</v>
      </c>
      <c r="B22" s="5"/>
      <c r="C22" s="4">
        <v>23.25</v>
      </c>
      <c r="D22" s="4"/>
      <c r="E22" s="4">
        <v>45.625</v>
      </c>
      <c r="F22" s="5"/>
      <c r="G22" s="39">
        <f t="shared" si="1"/>
        <v>2.421875</v>
      </c>
      <c r="H22" s="39">
        <f t="shared" si="2"/>
        <v>2.363009982638889</v>
      </c>
      <c r="I22" s="39">
        <f t="shared" si="3"/>
        <v>4.784884982638889</v>
      </c>
      <c r="J22" s="29"/>
      <c r="K22" s="30"/>
      <c r="L22" s="30"/>
      <c r="M22" s="31"/>
    </row>
    <row r="23" spans="1:13" ht="12.75">
      <c r="A23" s="26">
        <v>2040</v>
      </c>
      <c r="B23" s="27"/>
      <c r="C23" s="26">
        <v>23.25</v>
      </c>
      <c r="D23" s="26"/>
      <c r="E23" s="26">
        <v>47.625</v>
      </c>
      <c r="F23" s="27"/>
      <c r="G23" s="38">
        <f t="shared" si="1"/>
        <v>2.546875</v>
      </c>
      <c r="H23" s="38">
        <f t="shared" si="2"/>
        <v>2.4849717881944446</v>
      </c>
      <c r="I23" s="38">
        <f t="shared" si="3"/>
        <v>5.031846788194445</v>
      </c>
      <c r="J23" s="29"/>
      <c r="K23" s="30"/>
      <c r="L23" s="30"/>
      <c r="M23" s="31"/>
    </row>
    <row r="24" spans="1:13" ht="12.75">
      <c r="A24" s="4">
        <v>2042</v>
      </c>
      <c r="B24" s="5"/>
      <c r="C24" s="4">
        <v>23.25</v>
      </c>
      <c r="D24" s="4"/>
      <c r="E24" s="4">
        <v>49.625</v>
      </c>
      <c r="F24" s="5"/>
      <c r="G24" s="39">
        <f t="shared" si="1"/>
        <v>2.671875</v>
      </c>
      <c r="H24" s="39">
        <f t="shared" si="2"/>
        <v>2.60693359375</v>
      </c>
      <c r="I24" s="39">
        <f t="shared" si="3"/>
        <v>5.27880859375</v>
      </c>
      <c r="J24" s="29"/>
      <c r="K24" s="30"/>
      <c r="L24" s="30"/>
      <c r="M24" s="31"/>
    </row>
    <row r="25" spans="1:13" ht="12.75">
      <c r="A25" s="26">
        <v>2044</v>
      </c>
      <c r="B25" s="27"/>
      <c r="C25" s="26">
        <v>23.25</v>
      </c>
      <c r="D25" s="26"/>
      <c r="E25" s="26">
        <v>51.625</v>
      </c>
      <c r="F25" s="27"/>
      <c r="G25" s="38">
        <f t="shared" si="1"/>
        <v>2.796875</v>
      </c>
      <c r="H25" s="38">
        <f t="shared" si="2"/>
        <v>2.7288953993055554</v>
      </c>
      <c r="I25" s="38">
        <f t="shared" si="3"/>
        <v>5.525770399305555</v>
      </c>
      <c r="J25" s="29"/>
      <c r="K25" s="30"/>
      <c r="L25" s="30"/>
      <c r="M25" s="31"/>
    </row>
    <row r="26" spans="1:13" ht="12.75">
      <c r="A26" s="4">
        <v>2046</v>
      </c>
      <c r="B26" s="5"/>
      <c r="C26" s="4">
        <v>23.25</v>
      </c>
      <c r="D26" s="4"/>
      <c r="E26" s="4">
        <v>53.625</v>
      </c>
      <c r="F26" s="5"/>
      <c r="G26" s="39">
        <f t="shared" si="1"/>
        <v>2.921875</v>
      </c>
      <c r="H26" s="39">
        <f t="shared" si="2"/>
        <v>2.850857204861111</v>
      </c>
      <c r="I26" s="39">
        <f t="shared" si="3"/>
        <v>5.772732204861111</v>
      </c>
      <c r="J26" s="29"/>
      <c r="K26" s="30"/>
      <c r="L26" s="30"/>
      <c r="M26" s="31"/>
    </row>
    <row r="27" spans="1:13" ht="12.75">
      <c r="A27" s="26">
        <v>2050</v>
      </c>
      <c r="B27" s="27"/>
      <c r="C27" s="26">
        <v>23.25</v>
      </c>
      <c r="D27" s="26"/>
      <c r="E27" s="26">
        <v>59.625</v>
      </c>
      <c r="F27" s="27"/>
      <c r="G27" s="38">
        <f t="shared" si="1"/>
        <v>3.296875</v>
      </c>
      <c r="H27" s="38">
        <f t="shared" si="2"/>
        <v>3.2167426215277777</v>
      </c>
      <c r="I27" s="38">
        <f t="shared" si="3"/>
        <v>6.513617621527778</v>
      </c>
      <c r="J27" s="29"/>
      <c r="K27" s="30"/>
      <c r="L27" s="30"/>
      <c r="M27" s="31"/>
    </row>
    <row r="28" spans="1:13" ht="12.75">
      <c r="A28" s="4">
        <v>2052</v>
      </c>
      <c r="B28" s="5"/>
      <c r="C28" s="4">
        <v>23.25</v>
      </c>
      <c r="D28" s="4"/>
      <c r="E28" s="4">
        <v>61.625</v>
      </c>
      <c r="F28" s="5"/>
      <c r="G28" s="39">
        <f t="shared" si="1"/>
        <v>3.421875</v>
      </c>
      <c r="H28" s="39">
        <f t="shared" si="2"/>
        <v>3.3387044270833335</v>
      </c>
      <c r="I28" s="39">
        <f t="shared" si="3"/>
        <v>6.760579427083334</v>
      </c>
      <c r="J28" s="29"/>
      <c r="K28" s="30"/>
      <c r="L28" s="30"/>
      <c r="M28" s="31"/>
    </row>
    <row r="29" spans="1:13" ht="12.75">
      <c r="A29" s="26">
        <v>2056</v>
      </c>
      <c r="B29" s="27"/>
      <c r="C29" s="26">
        <v>23.25</v>
      </c>
      <c r="D29" s="26"/>
      <c r="E29" s="26">
        <v>65.625</v>
      </c>
      <c r="F29" s="27"/>
      <c r="G29" s="38">
        <f t="shared" si="1"/>
        <v>3.671875</v>
      </c>
      <c r="H29" s="38">
        <f t="shared" si="2"/>
        <v>3.5826280381944446</v>
      </c>
      <c r="I29" s="38">
        <f t="shared" si="3"/>
        <v>7.254503038194445</v>
      </c>
      <c r="J29" s="29"/>
      <c r="K29" s="30"/>
      <c r="L29" s="30"/>
      <c r="M29" s="31"/>
    </row>
    <row r="30" spans="1:13" ht="12.75">
      <c r="A30" s="4">
        <v>2060</v>
      </c>
      <c r="B30" s="5"/>
      <c r="C30" s="4">
        <v>23.25</v>
      </c>
      <c r="D30" s="4"/>
      <c r="E30" s="4">
        <v>71.625</v>
      </c>
      <c r="F30" s="5"/>
      <c r="G30" s="39">
        <f t="shared" si="1"/>
        <v>4.046875</v>
      </c>
      <c r="H30" s="39">
        <f t="shared" si="2"/>
        <v>3.948513454861111</v>
      </c>
      <c r="I30" s="39">
        <f t="shared" si="3"/>
        <v>7.995388454861111</v>
      </c>
      <c r="J30" s="29"/>
      <c r="K30" s="30"/>
      <c r="L30" s="30"/>
      <c r="M30" s="31"/>
    </row>
    <row r="31" spans="1:13" ht="12.75">
      <c r="A31" s="26">
        <v>2062</v>
      </c>
      <c r="B31" s="27"/>
      <c r="C31" s="26">
        <v>23.25</v>
      </c>
      <c r="D31" s="26"/>
      <c r="E31" s="26">
        <v>73.625</v>
      </c>
      <c r="F31" s="27"/>
      <c r="G31" s="38">
        <f t="shared" si="1"/>
        <v>4.171875</v>
      </c>
      <c r="H31" s="38">
        <f t="shared" si="2"/>
        <v>4.070475260416667</v>
      </c>
      <c r="I31" s="38">
        <f t="shared" si="3"/>
        <v>8.242350260416668</v>
      </c>
      <c r="J31" s="29"/>
      <c r="K31" s="30"/>
      <c r="L31" s="30"/>
      <c r="M31" s="31"/>
    </row>
    <row r="32" spans="1:13" ht="12.75">
      <c r="A32" s="4">
        <v>2070</v>
      </c>
      <c r="B32" s="5"/>
      <c r="C32" s="4">
        <v>23.25</v>
      </c>
      <c r="D32" s="4"/>
      <c r="E32" s="4">
        <v>83.625</v>
      </c>
      <c r="F32" s="5"/>
      <c r="G32" s="39">
        <f t="shared" si="1"/>
        <v>4.796875</v>
      </c>
      <c r="H32" s="39">
        <f t="shared" si="2"/>
        <v>4.680284288194445</v>
      </c>
      <c r="I32" s="39">
        <f t="shared" si="3"/>
        <v>9.477159288194445</v>
      </c>
      <c r="J32" s="29"/>
      <c r="K32" s="30"/>
      <c r="L32" s="30"/>
      <c r="M32" s="31"/>
    </row>
    <row r="33" spans="1:13" ht="12.75">
      <c r="A33" s="20"/>
      <c r="B33" s="22"/>
      <c r="C33" s="23"/>
      <c r="D33" s="23"/>
      <c r="E33" s="23"/>
      <c r="F33" s="22"/>
      <c r="G33" s="40"/>
      <c r="H33" s="40"/>
      <c r="I33" s="41"/>
      <c r="J33" s="29"/>
      <c r="K33" s="32"/>
      <c r="L33" s="32"/>
      <c r="M33" s="31"/>
    </row>
    <row r="34" spans="1:13" ht="12.75">
      <c r="A34" s="26">
        <v>2430</v>
      </c>
      <c r="B34" s="27"/>
      <c r="C34" s="26">
        <v>27.25</v>
      </c>
      <c r="D34" s="26"/>
      <c r="E34" s="26">
        <v>35.625</v>
      </c>
      <c r="F34" s="27"/>
      <c r="G34" s="38">
        <f t="shared" si="1"/>
        <v>2.1961805555555554</v>
      </c>
      <c r="H34" s="38">
        <f t="shared" si="2"/>
        <v>2.1525065104166665</v>
      </c>
      <c r="I34" s="38">
        <f>G34+H34</f>
        <v>4.348687065972221</v>
      </c>
      <c r="J34" s="29"/>
      <c r="K34" s="30"/>
      <c r="L34" s="30"/>
      <c r="M34" s="31"/>
    </row>
    <row r="35" spans="1:13" ht="12.75">
      <c r="A35" s="4">
        <v>2432</v>
      </c>
      <c r="B35" s="5"/>
      <c r="C35" s="4">
        <v>27.25</v>
      </c>
      <c r="D35" s="4"/>
      <c r="E35" s="4">
        <v>37.625</v>
      </c>
      <c r="F35" s="5"/>
      <c r="G35" s="39">
        <f t="shared" si="1"/>
        <v>2.3489583333333335</v>
      </c>
      <c r="H35" s="39">
        <f t="shared" si="2"/>
        <v>2.30224609375</v>
      </c>
      <c r="I35" s="39">
        <f>G35+H35</f>
        <v>4.651204427083334</v>
      </c>
      <c r="J35" s="29"/>
      <c r="K35" s="30"/>
      <c r="L35" s="30"/>
      <c r="M35" s="31"/>
    </row>
    <row r="36" spans="1:13" ht="12.75">
      <c r="A36" s="26">
        <v>2438</v>
      </c>
      <c r="B36" s="27"/>
      <c r="C36" s="26">
        <v>27.25</v>
      </c>
      <c r="D36" s="26"/>
      <c r="E36" s="26">
        <v>43.625</v>
      </c>
      <c r="F36" s="27"/>
      <c r="G36" s="38">
        <f t="shared" si="1"/>
        <v>2.8072916666666665</v>
      </c>
      <c r="H36" s="38">
        <f t="shared" si="2"/>
        <v>2.75146484375</v>
      </c>
      <c r="I36" s="38">
        <f aca="true" t="shared" si="4" ref="I36:I47">G36+H36</f>
        <v>5.558756510416666</v>
      </c>
      <c r="J36" s="29"/>
      <c r="K36" s="30"/>
      <c r="L36" s="30"/>
      <c r="M36" s="31"/>
    </row>
    <row r="37" spans="1:13" ht="12.75">
      <c r="A37" s="4">
        <v>24310</v>
      </c>
      <c r="B37" s="5"/>
      <c r="C37" s="4">
        <v>27.25</v>
      </c>
      <c r="D37" s="4"/>
      <c r="E37" s="4">
        <v>45.625</v>
      </c>
      <c r="F37" s="5"/>
      <c r="G37" s="39">
        <f t="shared" si="1"/>
        <v>2.9600694444444446</v>
      </c>
      <c r="H37" s="39">
        <f t="shared" si="2"/>
        <v>2.9012044270833335</v>
      </c>
      <c r="I37" s="39">
        <f t="shared" si="4"/>
        <v>5.861273871527779</v>
      </c>
      <c r="J37" s="29"/>
      <c r="K37" s="30"/>
      <c r="L37" s="30"/>
      <c r="M37" s="31"/>
    </row>
    <row r="38" spans="1:13" ht="12.75">
      <c r="A38" s="26">
        <v>2440</v>
      </c>
      <c r="B38" s="27"/>
      <c r="C38" s="26">
        <v>27.25</v>
      </c>
      <c r="D38" s="26"/>
      <c r="E38" s="26">
        <v>47.625</v>
      </c>
      <c r="F38" s="27"/>
      <c r="G38" s="38">
        <f t="shared" si="1"/>
        <v>3.1128472222222223</v>
      </c>
      <c r="H38" s="38">
        <f t="shared" si="2"/>
        <v>3.0509440104166665</v>
      </c>
      <c r="I38" s="38">
        <f t="shared" si="4"/>
        <v>6.163791232638889</v>
      </c>
      <c r="J38" s="29"/>
      <c r="K38" s="30"/>
      <c r="L38" s="30"/>
      <c r="M38" s="31"/>
    </row>
    <row r="39" spans="1:13" ht="12.75">
      <c r="A39" s="4">
        <v>2442</v>
      </c>
      <c r="B39" s="5"/>
      <c r="C39" s="4">
        <v>27.25</v>
      </c>
      <c r="D39" s="4"/>
      <c r="E39" s="4">
        <v>49.625</v>
      </c>
      <c r="F39" s="5"/>
      <c r="G39" s="39">
        <f t="shared" si="1"/>
        <v>3.265625</v>
      </c>
      <c r="H39" s="39">
        <f t="shared" si="2"/>
        <v>3.20068359375</v>
      </c>
      <c r="I39" s="39">
        <f t="shared" si="4"/>
        <v>6.46630859375</v>
      </c>
      <c r="J39" s="29"/>
      <c r="K39" s="30"/>
      <c r="L39" s="30"/>
      <c r="M39" s="31"/>
    </row>
    <row r="40" spans="1:13" ht="12.75">
      <c r="A40" s="26">
        <v>2444</v>
      </c>
      <c r="B40" s="27"/>
      <c r="C40" s="26">
        <v>27.25</v>
      </c>
      <c r="D40" s="26"/>
      <c r="E40" s="26">
        <v>51.625</v>
      </c>
      <c r="F40" s="27"/>
      <c r="G40" s="38">
        <f t="shared" si="1"/>
        <v>3.4184027777777777</v>
      </c>
      <c r="H40" s="38">
        <f t="shared" si="2"/>
        <v>3.3504231770833335</v>
      </c>
      <c r="I40" s="38">
        <f t="shared" si="4"/>
        <v>6.768825954861111</v>
      </c>
      <c r="J40" s="29"/>
      <c r="K40" s="30"/>
      <c r="L40" s="30"/>
      <c r="M40" s="31"/>
    </row>
    <row r="41" spans="1:13" ht="12.75">
      <c r="A41" s="4">
        <v>2446</v>
      </c>
      <c r="B41" s="5"/>
      <c r="C41" s="4">
        <v>27.25</v>
      </c>
      <c r="D41" s="4"/>
      <c r="E41" s="4">
        <v>53.625</v>
      </c>
      <c r="F41" s="5"/>
      <c r="G41" s="39">
        <f t="shared" si="1"/>
        <v>3.5711805555555554</v>
      </c>
      <c r="H41" s="39">
        <f t="shared" si="2"/>
        <v>3.5001627604166665</v>
      </c>
      <c r="I41" s="39">
        <f t="shared" si="4"/>
        <v>7.071343315972221</v>
      </c>
      <c r="J41" s="29"/>
      <c r="K41" s="30"/>
      <c r="L41" s="30"/>
      <c r="M41" s="31"/>
    </row>
    <row r="42" spans="1:13" ht="12.75">
      <c r="A42" s="26">
        <v>2450</v>
      </c>
      <c r="B42" s="27"/>
      <c r="C42" s="26">
        <v>27.25</v>
      </c>
      <c r="D42" s="26"/>
      <c r="E42" s="26">
        <v>59.625</v>
      </c>
      <c r="F42" s="27"/>
      <c r="G42" s="38">
        <f t="shared" si="1"/>
        <v>4.029513888888889</v>
      </c>
      <c r="H42" s="38">
        <f t="shared" si="2"/>
        <v>3.9493815104166665</v>
      </c>
      <c r="I42" s="38">
        <f t="shared" si="4"/>
        <v>7.978895399305555</v>
      </c>
      <c r="J42" s="29"/>
      <c r="K42" s="30"/>
      <c r="L42" s="30"/>
      <c r="M42" s="31"/>
    </row>
    <row r="43" spans="1:13" ht="12.75">
      <c r="A43" s="4">
        <v>2452</v>
      </c>
      <c r="B43" s="5"/>
      <c r="C43" s="4">
        <v>27.25</v>
      </c>
      <c r="D43" s="4"/>
      <c r="E43" s="4">
        <v>61.625</v>
      </c>
      <c r="F43" s="5"/>
      <c r="G43" s="39">
        <f t="shared" si="1"/>
        <v>4.182291666666667</v>
      </c>
      <c r="H43" s="39">
        <f t="shared" si="2"/>
        <v>4.09912109375</v>
      </c>
      <c r="I43" s="39">
        <f t="shared" si="4"/>
        <v>8.281412760416668</v>
      </c>
      <c r="J43" s="29"/>
      <c r="K43" s="30"/>
      <c r="L43" s="30"/>
      <c r="M43" s="31"/>
    </row>
    <row r="44" spans="1:13" ht="12.75">
      <c r="A44" s="26">
        <v>2456</v>
      </c>
      <c r="B44" s="27"/>
      <c r="C44" s="26">
        <v>27.25</v>
      </c>
      <c r="D44" s="26"/>
      <c r="E44" s="26">
        <v>65.625</v>
      </c>
      <c r="F44" s="27"/>
      <c r="G44" s="38">
        <f t="shared" si="1"/>
        <v>4.487847222222222</v>
      </c>
      <c r="H44" s="38">
        <f t="shared" si="2"/>
        <v>4.398600260416667</v>
      </c>
      <c r="I44" s="38">
        <f t="shared" si="4"/>
        <v>8.88644748263889</v>
      </c>
      <c r="J44" s="29"/>
      <c r="K44" s="30"/>
      <c r="L44" s="30"/>
      <c r="M44" s="31"/>
    </row>
    <row r="45" spans="1:13" ht="12.75">
      <c r="A45" s="4">
        <v>2460</v>
      </c>
      <c r="B45" s="5"/>
      <c r="C45" s="4">
        <v>27.25</v>
      </c>
      <c r="D45" s="4"/>
      <c r="E45" s="4">
        <v>71.625</v>
      </c>
      <c r="F45" s="5"/>
      <c r="G45" s="39">
        <f t="shared" si="1"/>
        <v>4.946180555555555</v>
      </c>
      <c r="H45" s="39">
        <f t="shared" si="2"/>
        <v>4.847819010416667</v>
      </c>
      <c r="I45" s="39">
        <f t="shared" si="4"/>
        <v>9.793999565972221</v>
      </c>
      <c r="J45" s="29"/>
      <c r="K45" s="30"/>
      <c r="L45" s="30"/>
      <c r="M45" s="31"/>
    </row>
    <row r="46" spans="1:13" ht="12.75">
      <c r="A46" s="26">
        <v>2462</v>
      </c>
      <c r="B46" s="27"/>
      <c r="C46" s="26">
        <v>27.25</v>
      </c>
      <c r="D46" s="26"/>
      <c r="E46" s="26">
        <v>73.625</v>
      </c>
      <c r="F46" s="27"/>
      <c r="G46" s="38">
        <f t="shared" si="1"/>
        <v>5.098958333333333</v>
      </c>
      <c r="H46" s="38">
        <f t="shared" si="2"/>
        <v>4.99755859375</v>
      </c>
      <c r="I46" s="38">
        <f t="shared" si="4"/>
        <v>10.096516927083332</v>
      </c>
      <c r="J46" s="29"/>
      <c r="K46" s="30"/>
      <c r="L46" s="30"/>
      <c r="M46" s="31"/>
    </row>
    <row r="47" spans="1:13" ht="12.75">
      <c r="A47" s="6">
        <v>2470</v>
      </c>
      <c r="B47" s="7"/>
      <c r="C47" s="6">
        <v>27.25</v>
      </c>
      <c r="D47" s="6"/>
      <c r="E47" s="6">
        <v>83.625</v>
      </c>
      <c r="F47" s="7"/>
      <c r="G47" s="39">
        <f t="shared" si="1"/>
        <v>5.862847222222222</v>
      </c>
      <c r="H47" s="39">
        <f t="shared" si="2"/>
        <v>5.746256510416667</v>
      </c>
      <c r="I47" s="39">
        <f t="shared" si="4"/>
        <v>11.60910373263889</v>
      </c>
      <c r="J47" s="29"/>
      <c r="K47" s="30"/>
      <c r="L47" s="30"/>
      <c r="M47" s="31"/>
    </row>
    <row r="48" spans="1:13" ht="12.75">
      <c r="A48" s="21"/>
      <c r="B48" s="24"/>
      <c r="C48" s="25"/>
      <c r="D48" s="25"/>
      <c r="E48" s="25"/>
      <c r="F48" s="24"/>
      <c r="G48" s="40"/>
      <c r="H48" s="40"/>
      <c r="I48" s="41"/>
      <c r="J48" s="29"/>
      <c r="K48" s="30"/>
      <c r="L48" s="30"/>
      <c r="M48" s="31"/>
    </row>
    <row r="49" spans="1:13" ht="12.75">
      <c r="A49" s="26">
        <v>2630</v>
      </c>
      <c r="B49" s="27"/>
      <c r="C49" s="26">
        <v>29.25</v>
      </c>
      <c r="D49" s="26"/>
      <c r="E49" s="26">
        <v>35.625</v>
      </c>
      <c r="F49" s="27"/>
      <c r="G49" s="38">
        <f t="shared" si="1"/>
        <v>2.3958333333333335</v>
      </c>
      <c r="H49" s="38">
        <f t="shared" si="2"/>
        <v>2.3521592881944446</v>
      </c>
      <c r="I49" s="38">
        <f>G49+H49</f>
        <v>4.747992621527779</v>
      </c>
      <c r="J49" s="29"/>
      <c r="K49" s="30"/>
      <c r="L49" s="30"/>
      <c r="M49" s="31"/>
    </row>
    <row r="50" spans="1:13" ht="12.75">
      <c r="A50" s="6">
        <v>2632</v>
      </c>
      <c r="B50" s="7"/>
      <c r="C50" s="6">
        <v>29.25</v>
      </c>
      <c r="D50" s="6"/>
      <c r="E50" s="4">
        <v>37.625</v>
      </c>
      <c r="F50" s="7"/>
      <c r="G50" s="39">
        <f t="shared" si="1"/>
        <v>2.5625</v>
      </c>
      <c r="H50" s="39">
        <f t="shared" si="2"/>
        <v>2.5157877604166665</v>
      </c>
      <c r="I50" s="39">
        <f>G50+H50</f>
        <v>5.078287760416666</v>
      </c>
      <c r="J50" s="29"/>
      <c r="K50" s="30"/>
      <c r="L50" s="30"/>
      <c r="M50" s="31"/>
    </row>
    <row r="51" spans="1:13" ht="12.75">
      <c r="A51" s="26">
        <v>2638</v>
      </c>
      <c r="B51" s="27"/>
      <c r="C51" s="26">
        <v>29.25</v>
      </c>
      <c r="D51" s="26"/>
      <c r="E51" s="26">
        <v>43.625</v>
      </c>
      <c r="F51" s="27"/>
      <c r="G51" s="38">
        <f t="shared" si="1"/>
        <v>3.0625</v>
      </c>
      <c r="H51" s="38">
        <f t="shared" si="2"/>
        <v>3.0066731770833335</v>
      </c>
      <c r="I51" s="38">
        <f aca="true" t="shared" si="5" ref="I51:I62">G51+H51</f>
        <v>6.069173177083334</v>
      </c>
      <c r="J51" s="29"/>
      <c r="K51" s="30"/>
      <c r="L51" s="30"/>
      <c r="M51" s="31"/>
    </row>
    <row r="52" spans="1:13" ht="12.75">
      <c r="A52" s="6">
        <v>26310</v>
      </c>
      <c r="B52" s="7"/>
      <c r="C52" s="6">
        <v>29.25</v>
      </c>
      <c r="D52" s="6"/>
      <c r="E52" s="4">
        <v>45.625</v>
      </c>
      <c r="F52" s="7"/>
      <c r="G52" s="39">
        <f t="shared" si="1"/>
        <v>3.2291666666666665</v>
      </c>
      <c r="H52" s="39">
        <f t="shared" si="2"/>
        <v>3.1703016493055554</v>
      </c>
      <c r="I52" s="39">
        <f t="shared" si="5"/>
        <v>6.399468315972221</v>
      </c>
      <c r="J52" s="29"/>
      <c r="K52" s="30"/>
      <c r="L52" s="30"/>
      <c r="M52" s="31"/>
    </row>
    <row r="53" spans="1:13" ht="12.75">
      <c r="A53" s="26">
        <v>2640</v>
      </c>
      <c r="B53" s="27"/>
      <c r="C53" s="26">
        <v>29.25</v>
      </c>
      <c r="D53" s="26"/>
      <c r="E53" s="26">
        <v>47.625</v>
      </c>
      <c r="F53" s="27"/>
      <c r="G53" s="38">
        <f t="shared" si="1"/>
        <v>3.3958333333333335</v>
      </c>
      <c r="H53" s="38">
        <f t="shared" si="2"/>
        <v>3.3339301215277777</v>
      </c>
      <c r="I53" s="38">
        <f t="shared" si="5"/>
        <v>6.729763454861111</v>
      </c>
      <c r="J53" s="29"/>
      <c r="K53" s="30"/>
      <c r="L53" s="30"/>
      <c r="M53" s="31"/>
    </row>
    <row r="54" spans="1:13" ht="12.75">
      <c r="A54" s="6">
        <v>2642</v>
      </c>
      <c r="B54" s="7"/>
      <c r="C54" s="6">
        <v>29.25</v>
      </c>
      <c r="D54" s="6"/>
      <c r="E54" s="4">
        <v>49.625</v>
      </c>
      <c r="F54" s="7"/>
      <c r="G54" s="39">
        <f t="shared" si="1"/>
        <v>3.5625</v>
      </c>
      <c r="H54" s="39">
        <f t="shared" si="2"/>
        <v>3.49755859375</v>
      </c>
      <c r="I54" s="39">
        <f t="shared" si="5"/>
        <v>7.06005859375</v>
      </c>
      <c r="J54" s="29"/>
      <c r="K54" s="30"/>
      <c r="L54" s="30"/>
      <c r="M54" s="31"/>
    </row>
    <row r="55" spans="1:13" ht="12.75">
      <c r="A55" s="26">
        <v>2644</v>
      </c>
      <c r="B55" s="27"/>
      <c r="C55" s="26">
        <v>29.25</v>
      </c>
      <c r="D55" s="26"/>
      <c r="E55" s="26">
        <v>51.625</v>
      </c>
      <c r="F55" s="27"/>
      <c r="G55" s="38">
        <f t="shared" si="1"/>
        <v>3.7291666666666665</v>
      </c>
      <c r="H55" s="38">
        <f t="shared" si="2"/>
        <v>3.6611870659722223</v>
      </c>
      <c r="I55" s="38">
        <f t="shared" si="5"/>
        <v>7.390353732638889</v>
      </c>
      <c r="J55" s="29"/>
      <c r="K55" s="30"/>
      <c r="L55" s="30"/>
      <c r="M55" s="31"/>
    </row>
    <row r="56" spans="1:13" ht="12.75">
      <c r="A56" s="6">
        <v>2646</v>
      </c>
      <c r="B56" s="7"/>
      <c r="C56" s="6">
        <v>29.25</v>
      </c>
      <c r="D56" s="6"/>
      <c r="E56" s="4">
        <v>53.625</v>
      </c>
      <c r="F56" s="7"/>
      <c r="G56" s="39">
        <f t="shared" si="1"/>
        <v>3.8958333333333335</v>
      </c>
      <c r="H56" s="39">
        <f t="shared" si="2"/>
        <v>3.8248155381944446</v>
      </c>
      <c r="I56" s="39">
        <f t="shared" si="5"/>
        <v>7.720648871527779</v>
      </c>
      <c r="J56" s="29"/>
      <c r="K56" s="30"/>
      <c r="L56" s="30"/>
      <c r="M56" s="31"/>
    </row>
    <row r="57" spans="1:13" ht="12.75">
      <c r="A57" s="26">
        <v>2650</v>
      </c>
      <c r="B57" s="27"/>
      <c r="C57" s="26">
        <v>29.25</v>
      </c>
      <c r="D57" s="26"/>
      <c r="E57" s="26">
        <v>59.625</v>
      </c>
      <c r="F57" s="27"/>
      <c r="G57" s="38">
        <f t="shared" si="1"/>
        <v>4.395833333333333</v>
      </c>
      <c r="H57" s="38">
        <f t="shared" si="2"/>
        <v>4.315700954861111</v>
      </c>
      <c r="I57" s="38">
        <f t="shared" si="5"/>
        <v>8.711534288194443</v>
      </c>
      <c r="J57" s="29"/>
      <c r="K57" s="30"/>
      <c r="L57" s="30"/>
      <c r="M57" s="31"/>
    </row>
    <row r="58" spans="1:13" ht="12.75">
      <c r="A58" s="6">
        <v>2652</v>
      </c>
      <c r="B58" s="7"/>
      <c r="C58" s="6">
        <v>29.25</v>
      </c>
      <c r="D58" s="6"/>
      <c r="E58" s="6">
        <v>61.625</v>
      </c>
      <c r="F58" s="7"/>
      <c r="G58" s="39">
        <f t="shared" si="1"/>
        <v>4.5625</v>
      </c>
      <c r="H58" s="39">
        <f t="shared" si="2"/>
        <v>4.479329427083333</v>
      </c>
      <c r="I58" s="39">
        <f t="shared" si="5"/>
        <v>9.041829427083332</v>
      </c>
      <c r="J58" s="29"/>
      <c r="K58" s="30"/>
      <c r="L58" s="30"/>
      <c r="M58" s="31"/>
    </row>
    <row r="59" spans="1:13" ht="12.75">
      <c r="A59" s="26">
        <v>2656</v>
      </c>
      <c r="B59" s="27"/>
      <c r="C59" s="26">
        <v>29.25</v>
      </c>
      <c r="D59" s="26"/>
      <c r="E59" s="26">
        <v>65.625</v>
      </c>
      <c r="F59" s="27"/>
      <c r="G59" s="38">
        <f t="shared" si="1"/>
        <v>4.895833333333333</v>
      </c>
      <c r="H59" s="38">
        <f t="shared" si="2"/>
        <v>4.806586371527778</v>
      </c>
      <c r="I59" s="38">
        <f t="shared" si="5"/>
        <v>9.70241970486111</v>
      </c>
      <c r="J59" s="29"/>
      <c r="K59" s="30"/>
      <c r="L59" s="30"/>
      <c r="M59" s="31"/>
    </row>
    <row r="60" spans="1:13" ht="12.75">
      <c r="A60" s="6">
        <v>2660</v>
      </c>
      <c r="B60" s="7"/>
      <c r="C60" s="6">
        <v>29.25</v>
      </c>
      <c r="D60" s="6"/>
      <c r="E60" s="6">
        <v>71.625</v>
      </c>
      <c r="F60" s="7"/>
      <c r="G60" s="39">
        <f t="shared" si="1"/>
        <v>5.395833333333333</v>
      </c>
      <c r="H60" s="39">
        <f t="shared" si="2"/>
        <v>5.297471788194445</v>
      </c>
      <c r="I60" s="39">
        <f t="shared" si="5"/>
        <v>10.693305121527779</v>
      </c>
      <c r="J60" s="29"/>
      <c r="K60" s="30"/>
      <c r="L60" s="30"/>
      <c r="M60" s="31"/>
    </row>
    <row r="61" spans="1:13" ht="12.75">
      <c r="A61" s="26">
        <v>2662</v>
      </c>
      <c r="B61" s="27"/>
      <c r="C61" s="26">
        <v>29.25</v>
      </c>
      <c r="D61" s="26"/>
      <c r="E61" s="26">
        <v>73.625</v>
      </c>
      <c r="F61" s="27"/>
      <c r="G61" s="38">
        <f t="shared" si="1"/>
        <v>5.5625</v>
      </c>
      <c r="H61" s="38">
        <f t="shared" si="2"/>
        <v>5.461100260416667</v>
      </c>
      <c r="I61" s="38">
        <f t="shared" si="5"/>
        <v>11.023600260416668</v>
      </c>
      <c r="J61" s="29"/>
      <c r="K61" s="30"/>
      <c r="L61" s="30"/>
      <c r="M61" s="31"/>
    </row>
    <row r="62" spans="1:13" ht="12.75">
      <c r="A62" s="4">
        <v>2670</v>
      </c>
      <c r="B62" s="5"/>
      <c r="C62" s="4">
        <v>29.25</v>
      </c>
      <c r="D62" s="4"/>
      <c r="E62" s="6">
        <v>83.625</v>
      </c>
      <c r="F62" s="5"/>
      <c r="G62" s="39">
        <f t="shared" si="1"/>
        <v>6.395833333333333</v>
      </c>
      <c r="H62" s="39">
        <f t="shared" si="2"/>
        <v>6.279242621527778</v>
      </c>
      <c r="I62" s="39">
        <f t="shared" si="5"/>
        <v>12.67507595486111</v>
      </c>
      <c r="J62" s="29"/>
      <c r="K62" s="30"/>
      <c r="L62" s="30"/>
      <c r="M62" s="31"/>
    </row>
    <row r="63" spans="1:13" ht="12.75">
      <c r="A63" s="4"/>
      <c r="B63" s="37"/>
      <c r="C63" s="23"/>
      <c r="D63" s="23"/>
      <c r="E63" s="25"/>
      <c r="F63" s="22"/>
      <c r="G63" s="40"/>
      <c r="H63" s="40"/>
      <c r="I63" s="41"/>
      <c r="J63" s="29"/>
      <c r="K63" s="32"/>
      <c r="L63" s="32"/>
      <c r="M63" s="31"/>
    </row>
    <row r="64" spans="1:13" ht="12.75">
      <c r="A64" s="26">
        <v>2830</v>
      </c>
      <c r="B64" s="27"/>
      <c r="C64" s="26">
        <v>31.25</v>
      </c>
      <c r="D64" s="26"/>
      <c r="E64" s="26">
        <v>35.625</v>
      </c>
      <c r="F64" s="27"/>
      <c r="G64" s="38">
        <f t="shared" si="1"/>
        <v>2.595486111111111</v>
      </c>
      <c r="H64" s="38">
        <f t="shared" si="2"/>
        <v>2.5518120659722223</v>
      </c>
      <c r="I64" s="38">
        <f>G64+H64</f>
        <v>5.147298177083334</v>
      </c>
      <c r="J64" s="29"/>
      <c r="K64" s="30"/>
      <c r="L64" s="30"/>
      <c r="M64" s="31"/>
    </row>
    <row r="65" spans="1:13" ht="12.75">
      <c r="A65" s="4">
        <v>2832</v>
      </c>
      <c r="B65" s="5"/>
      <c r="C65" s="4">
        <v>31.25</v>
      </c>
      <c r="D65" s="4"/>
      <c r="E65" s="4">
        <v>37.625</v>
      </c>
      <c r="F65" s="5"/>
      <c r="G65" s="39">
        <f t="shared" si="1"/>
        <v>2.7760416666666665</v>
      </c>
      <c r="H65" s="39">
        <f t="shared" si="2"/>
        <v>2.7293294270833335</v>
      </c>
      <c r="I65" s="39">
        <f>G65+H65</f>
        <v>5.50537109375</v>
      </c>
      <c r="J65" s="29"/>
      <c r="K65" s="30"/>
      <c r="L65" s="30"/>
      <c r="M65" s="31"/>
    </row>
    <row r="66" spans="1:13" ht="12.75">
      <c r="A66" s="26">
        <v>2838</v>
      </c>
      <c r="B66" s="27"/>
      <c r="C66" s="26">
        <v>31.25</v>
      </c>
      <c r="D66" s="26"/>
      <c r="E66" s="26">
        <v>43.625</v>
      </c>
      <c r="F66" s="27"/>
      <c r="G66" s="38">
        <f t="shared" si="1"/>
        <v>3.3177083333333335</v>
      </c>
      <c r="H66" s="38">
        <f t="shared" si="2"/>
        <v>3.2618815104166665</v>
      </c>
      <c r="I66" s="38">
        <f aca="true" t="shared" si="6" ref="I66:I77">G66+H66</f>
        <v>6.57958984375</v>
      </c>
      <c r="J66" s="29"/>
      <c r="K66" s="30"/>
      <c r="L66" s="30"/>
      <c r="M66" s="31"/>
    </row>
    <row r="67" spans="1:13" ht="12.75">
      <c r="A67" s="4">
        <v>28310</v>
      </c>
      <c r="B67" s="5"/>
      <c r="C67" s="4">
        <v>31.25</v>
      </c>
      <c r="D67" s="4"/>
      <c r="E67" s="4">
        <v>45.625</v>
      </c>
      <c r="F67" s="5"/>
      <c r="G67" s="39">
        <f t="shared" si="1"/>
        <v>3.498263888888889</v>
      </c>
      <c r="H67" s="39">
        <f t="shared" si="2"/>
        <v>3.4393988715277777</v>
      </c>
      <c r="I67" s="39">
        <f t="shared" si="6"/>
        <v>6.937662760416666</v>
      </c>
      <c r="J67" s="29"/>
      <c r="K67" s="30"/>
      <c r="L67" s="30"/>
      <c r="M67" s="31"/>
    </row>
    <row r="68" spans="1:13" ht="12.75">
      <c r="A68" s="26">
        <v>2840</v>
      </c>
      <c r="B68" s="27"/>
      <c r="C68" s="26">
        <v>31.25</v>
      </c>
      <c r="D68" s="26"/>
      <c r="E68" s="26">
        <v>47.625</v>
      </c>
      <c r="F68" s="27"/>
      <c r="G68" s="38">
        <f t="shared" si="1"/>
        <v>3.6788194444444446</v>
      </c>
      <c r="H68" s="38">
        <f t="shared" si="2"/>
        <v>3.616916232638889</v>
      </c>
      <c r="I68" s="38">
        <f t="shared" si="6"/>
        <v>7.295735677083334</v>
      </c>
      <c r="J68" s="29"/>
      <c r="K68" s="30"/>
      <c r="L68" s="30"/>
      <c r="M68" s="31"/>
    </row>
    <row r="69" spans="1:13" ht="12.75">
      <c r="A69" s="4">
        <v>2842</v>
      </c>
      <c r="B69" s="5"/>
      <c r="C69" s="4">
        <v>31.25</v>
      </c>
      <c r="D69" s="4"/>
      <c r="E69" s="4">
        <v>49.625</v>
      </c>
      <c r="F69" s="5"/>
      <c r="G69" s="39">
        <f aca="true" t="shared" si="7" ref="G69:G126">(((C69-5.25)*((E69/2)-3.4375))/144)</f>
        <v>3.859375</v>
      </c>
      <c r="H69" s="39">
        <f aca="true" t="shared" si="8" ref="H69:H126">((C69-5.6875)*((E69/2)-3.4375)/144)</f>
        <v>3.79443359375</v>
      </c>
      <c r="I69" s="39">
        <f t="shared" si="6"/>
        <v>7.65380859375</v>
      </c>
      <c r="J69" s="29"/>
      <c r="K69" s="30"/>
      <c r="L69" s="30"/>
      <c r="M69" s="31"/>
    </row>
    <row r="70" spans="1:13" ht="12.75">
      <c r="A70" s="26">
        <v>2844</v>
      </c>
      <c r="B70" s="27"/>
      <c r="C70" s="26">
        <v>31.25</v>
      </c>
      <c r="D70" s="26"/>
      <c r="E70" s="26">
        <v>51.625</v>
      </c>
      <c r="F70" s="27"/>
      <c r="G70" s="38">
        <f t="shared" si="7"/>
        <v>4.039930555555555</v>
      </c>
      <c r="H70" s="38">
        <f t="shared" si="8"/>
        <v>3.971950954861111</v>
      </c>
      <c r="I70" s="38">
        <f t="shared" si="6"/>
        <v>8.011881510416666</v>
      </c>
      <c r="J70" s="29"/>
      <c r="K70" s="30"/>
      <c r="L70" s="30"/>
      <c r="M70" s="31"/>
    </row>
    <row r="71" spans="1:13" ht="12.75">
      <c r="A71" s="4">
        <v>2846</v>
      </c>
      <c r="B71" s="5"/>
      <c r="C71" s="4">
        <v>31.25</v>
      </c>
      <c r="D71" s="4"/>
      <c r="E71" s="4">
        <v>53.625</v>
      </c>
      <c r="F71" s="5"/>
      <c r="G71" s="39">
        <f t="shared" si="7"/>
        <v>4.220486111111111</v>
      </c>
      <c r="H71" s="39">
        <f t="shared" si="8"/>
        <v>4.149468315972222</v>
      </c>
      <c r="I71" s="39">
        <f t="shared" si="6"/>
        <v>8.369954427083332</v>
      </c>
      <c r="J71" s="29"/>
      <c r="K71" s="30"/>
      <c r="L71" s="30"/>
      <c r="M71" s="31"/>
    </row>
    <row r="72" spans="1:13" ht="12.75">
      <c r="A72" s="26">
        <v>2850</v>
      </c>
      <c r="B72" s="27"/>
      <c r="C72" s="26">
        <v>31.25</v>
      </c>
      <c r="D72" s="26"/>
      <c r="E72" s="26">
        <v>59.625</v>
      </c>
      <c r="F72" s="27"/>
      <c r="G72" s="38">
        <f t="shared" si="7"/>
        <v>4.762152777777778</v>
      </c>
      <c r="H72" s="38">
        <f t="shared" si="8"/>
        <v>4.682020399305555</v>
      </c>
      <c r="I72" s="38">
        <f t="shared" si="6"/>
        <v>9.444173177083332</v>
      </c>
      <c r="J72" s="29"/>
      <c r="K72" s="30"/>
      <c r="L72" s="30"/>
      <c r="M72" s="31"/>
    </row>
    <row r="73" spans="1:13" ht="12.75">
      <c r="A73" s="4">
        <v>2852</v>
      </c>
      <c r="B73" s="5"/>
      <c r="C73" s="4">
        <v>31.25</v>
      </c>
      <c r="D73" s="4"/>
      <c r="E73" s="4">
        <v>61.625</v>
      </c>
      <c r="F73" s="5"/>
      <c r="G73" s="39">
        <f t="shared" si="7"/>
        <v>4.942708333333333</v>
      </c>
      <c r="H73" s="39">
        <f t="shared" si="8"/>
        <v>4.859537760416667</v>
      </c>
      <c r="I73" s="39">
        <f t="shared" si="6"/>
        <v>9.80224609375</v>
      </c>
      <c r="J73" s="29"/>
      <c r="K73" s="30"/>
      <c r="L73" s="30"/>
      <c r="M73" s="31"/>
    </row>
    <row r="74" spans="1:13" ht="12.75">
      <c r="A74" s="26">
        <v>2856</v>
      </c>
      <c r="B74" s="27"/>
      <c r="C74" s="26">
        <v>31.25</v>
      </c>
      <c r="D74" s="26"/>
      <c r="E74" s="26">
        <v>65.625</v>
      </c>
      <c r="F74" s="27"/>
      <c r="G74" s="38">
        <f t="shared" si="7"/>
        <v>5.303819444444445</v>
      </c>
      <c r="H74" s="38">
        <f t="shared" si="8"/>
        <v>5.214572482638889</v>
      </c>
      <c r="I74" s="38">
        <f t="shared" si="6"/>
        <v>10.518391927083334</v>
      </c>
      <c r="J74" s="29"/>
      <c r="K74" s="30"/>
      <c r="L74" s="30"/>
      <c r="M74" s="31"/>
    </row>
    <row r="75" spans="1:13" ht="12.75">
      <c r="A75" s="4">
        <v>2860</v>
      </c>
      <c r="B75" s="5"/>
      <c r="C75" s="4">
        <v>31.25</v>
      </c>
      <c r="D75" s="4"/>
      <c r="E75" s="4">
        <v>71.625</v>
      </c>
      <c r="F75" s="5"/>
      <c r="G75" s="39">
        <f t="shared" si="7"/>
        <v>5.845486111111111</v>
      </c>
      <c r="H75" s="39">
        <f t="shared" si="8"/>
        <v>5.747124565972222</v>
      </c>
      <c r="I75" s="39">
        <f t="shared" si="6"/>
        <v>11.592610677083332</v>
      </c>
      <c r="J75" s="29"/>
      <c r="K75" s="30"/>
      <c r="L75" s="30"/>
      <c r="M75" s="31"/>
    </row>
    <row r="76" spans="1:14" ht="12.75">
      <c r="A76" s="26">
        <v>2862</v>
      </c>
      <c r="B76" s="27"/>
      <c r="C76" s="26">
        <v>31.25</v>
      </c>
      <c r="D76" s="26"/>
      <c r="E76" s="26">
        <v>73.625</v>
      </c>
      <c r="F76" s="27"/>
      <c r="G76" s="38">
        <f t="shared" si="7"/>
        <v>6.026041666666667</v>
      </c>
      <c r="H76" s="38">
        <f t="shared" si="8"/>
        <v>5.924641927083333</v>
      </c>
      <c r="I76" s="38">
        <f t="shared" si="6"/>
        <v>11.95068359375</v>
      </c>
      <c r="J76" s="29"/>
      <c r="K76" s="30"/>
      <c r="L76" s="30"/>
      <c r="M76" s="31"/>
      <c r="N76" s="28"/>
    </row>
    <row r="77" spans="1:13" ht="12.75">
      <c r="A77" s="4">
        <v>2870</v>
      </c>
      <c r="B77" s="5"/>
      <c r="C77" s="4">
        <v>31.25</v>
      </c>
      <c r="D77" s="4"/>
      <c r="E77" s="4">
        <v>83.625</v>
      </c>
      <c r="F77" s="5"/>
      <c r="G77" s="39">
        <f t="shared" si="7"/>
        <v>6.928819444444445</v>
      </c>
      <c r="H77" s="39">
        <f t="shared" si="8"/>
        <v>6.812228732638889</v>
      </c>
      <c r="I77" s="39">
        <f t="shared" si="6"/>
        <v>13.741048177083334</v>
      </c>
      <c r="J77" s="29"/>
      <c r="K77" s="30"/>
      <c r="L77" s="30"/>
      <c r="M77" s="31"/>
    </row>
    <row r="78" spans="1:13" ht="12.75">
      <c r="A78" s="20"/>
      <c r="B78" s="22"/>
      <c r="C78" s="23"/>
      <c r="D78" s="23"/>
      <c r="E78" s="23"/>
      <c r="F78" s="22"/>
      <c r="G78" s="40"/>
      <c r="H78" s="40"/>
      <c r="I78" s="41"/>
      <c r="J78" s="29"/>
      <c r="K78" s="32"/>
      <c r="L78" s="32"/>
      <c r="M78" s="31"/>
    </row>
    <row r="79" spans="1:13" ht="12.75">
      <c r="A79" s="26">
        <v>3030</v>
      </c>
      <c r="B79" s="27"/>
      <c r="C79" s="26">
        <v>35.25</v>
      </c>
      <c r="D79" s="26"/>
      <c r="E79" s="26">
        <v>35.625</v>
      </c>
      <c r="F79" s="27"/>
      <c r="G79" s="38">
        <f t="shared" si="7"/>
        <v>2.9947916666666665</v>
      </c>
      <c r="H79" s="38">
        <f t="shared" si="8"/>
        <v>2.9511176215277777</v>
      </c>
      <c r="I79" s="38">
        <f>G79+H79</f>
        <v>5.945909288194445</v>
      </c>
      <c r="J79" s="29"/>
      <c r="K79" s="30"/>
      <c r="L79" s="30"/>
      <c r="M79" s="31"/>
    </row>
    <row r="80" spans="1:13" ht="12.75">
      <c r="A80" s="4">
        <v>3032</v>
      </c>
      <c r="B80" s="5"/>
      <c r="C80" s="4">
        <v>35.25</v>
      </c>
      <c r="D80" s="4"/>
      <c r="E80" s="4">
        <v>37.625</v>
      </c>
      <c r="F80" s="5"/>
      <c r="G80" s="39">
        <f t="shared" si="7"/>
        <v>3.203125</v>
      </c>
      <c r="H80" s="39">
        <f t="shared" si="8"/>
        <v>3.1564127604166665</v>
      </c>
      <c r="I80" s="39">
        <f>G80+H80</f>
        <v>6.359537760416666</v>
      </c>
      <c r="J80" s="29"/>
      <c r="K80" s="30"/>
      <c r="L80" s="30"/>
      <c r="M80" s="31"/>
    </row>
    <row r="81" spans="1:13" ht="12.75">
      <c r="A81" s="26">
        <v>3038</v>
      </c>
      <c r="B81" s="27"/>
      <c r="C81" s="26">
        <v>35.25</v>
      </c>
      <c r="D81" s="26"/>
      <c r="E81" s="26">
        <v>43.625</v>
      </c>
      <c r="F81" s="27"/>
      <c r="G81" s="38">
        <f t="shared" si="7"/>
        <v>3.828125</v>
      </c>
      <c r="H81" s="38">
        <f t="shared" si="8"/>
        <v>3.7722981770833335</v>
      </c>
      <c r="I81" s="38">
        <f aca="true" t="shared" si="9" ref="I81:I92">G81+H81</f>
        <v>7.600423177083334</v>
      </c>
      <c r="J81" s="29"/>
      <c r="K81" s="30"/>
      <c r="L81" s="30"/>
      <c r="M81" s="31"/>
    </row>
    <row r="82" spans="1:13" ht="12.75">
      <c r="A82" s="4">
        <v>30310</v>
      </c>
      <c r="B82" s="5"/>
      <c r="C82" s="4">
        <v>35.25</v>
      </c>
      <c r="D82" s="4"/>
      <c r="E82" s="4">
        <v>45.625</v>
      </c>
      <c r="F82" s="5"/>
      <c r="G82" s="39">
        <f t="shared" si="7"/>
        <v>4.036458333333333</v>
      </c>
      <c r="H82" s="39">
        <f t="shared" si="8"/>
        <v>3.9775933159722223</v>
      </c>
      <c r="I82" s="39">
        <f t="shared" si="9"/>
        <v>8.014051649305555</v>
      </c>
      <c r="J82" s="29"/>
      <c r="K82" s="30"/>
      <c r="L82" s="30"/>
      <c r="M82" s="31"/>
    </row>
    <row r="83" spans="1:13" ht="12.75">
      <c r="A83" s="26">
        <v>3040</v>
      </c>
      <c r="B83" s="27"/>
      <c r="C83" s="26">
        <v>35.25</v>
      </c>
      <c r="D83" s="26"/>
      <c r="E83" s="26">
        <v>47.625</v>
      </c>
      <c r="F83" s="27"/>
      <c r="G83" s="38">
        <f t="shared" si="7"/>
        <v>4.244791666666667</v>
      </c>
      <c r="H83" s="38">
        <f t="shared" si="8"/>
        <v>4.182888454861111</v>
      </c>
      <c r="I83" s="38">
        <f t="shared" si="9"/>
        <v>8.427680121527779</v>
      </c>
      <c r="J83" s="29"/>
      <c r="K83" s="30"/>
      <c r="L83" s="30"/>
      <c r="M83" s="31"/>
    </row>
    <row r="84" spans="1:13" ht="12.75">
      <c r="A84" s="4">
        <v>3042</v>
      </c>
      <c r="B84" s="5"/>
      <c r="C84" s="4">
        <v>35.25</v>
      </c>
      <c r="D84" s="4"/>
      <c r="E84" s="4">
        <v>49.625</v>
      </c>
      <c r="F84" s="5"/>
      <c r="G84" s="39">
        <f t="shared" si="7"/>
        <v>4.453125</v>
      </c>
      <c r="H84" s="39">
        <f t="shared" si="8"/>
        <v>4.38818359375</v>
      </c>
      <c r="I84" s="39">
        <f t="shared" si="9"/>
        <v>8.84130859375</v>
      </c>
      <c r="J84" s="29"/>
      <c r="K84" s="30"/>
      <c r="L84" s="30"/>
      <c r="M84" s="31"/>
    </row>
    <row r="85" spans="1:13" ht="12.75">
      <c r="A85" s="26">
        <v>3044</v>
      </c>
      <c r="B85" s="27"/>
      <c r="C85" s="26">
        <v>35.25</v>
      </c>
      <c r="D85" s="26"/>
      <c r="E85" s="26">
        <v>51.625</v>
      </c>
      <c r="F85" s="27"/>
      <c r="G85" s="38">
        <f t="shared" si="7"/>
        <v>4.661458333333333</v>
      </c>
      <c r="H85" s="38">
        <f t="shared" si="8"/>
        <v>4.593478732638889</v>
      </c>
      <c r="I85" s="38">
        <f t="shared" si="9"/>
        <v>9.254937065972221</v>
      </c>
      <c r="J85" s="29"/>
      <c r="K85" s="30"/>
      <c r="L85" s="30"/>
      <c r="M85" s="31"/>
    </row>
    <row r="86" spans="1:13" ht="12.75">
      <c r="A86" s="4">
        <v>3046</v>
      </c>
      <c r="B86" s="5"/>
      <c r="C86" s="4">
        <v>35.25</v>
      </c>
      <c r="D86" s="4"/>
      <c r="E86" s="4">
        <v>53.625</v>
      </c>
      <c r="F86" s="5"/>
      <c r="G86" s="39">
        <f t="shared" si="7"/>
        <v>4.869791666666667</v>
      </c>
      <c r="H86" s="39">
        <f t="shared" si="8"/>
        <v>4.798773871527778</v>
      </c>
      <c r="I86" s="39">
        <f t="shared" si="9"/>
        <v>9.668565538194445</v>
      </c>
      <c r="J86" s="29"/>
      <c r="K86" s="30"/>
      <c r="L86" s="30"/>
      <c r="M86" s="31"/>
    </row>
    <row r="87" spans="1:13" ht="12.75">
      <c r="A87" s="26">
        <v>3050</v>
      </c>
      <c r="B87" s="27"/>
      <c r="C87" s="26">
        <v>35.25</v>
      </c>
      <c r="D87" s="26"/>
      <c r="E87" s="26">
        <v>59.625</v>
      </c>
      <c r="F87" s="27"/>
      <c r="G87" s="38">
        <f t="shared" si="7"/>
        <v>5.494791666666667</v>
      </c>
      <c r="H87" s="38">
        <f t="shared" si="8"/>
        <v>5.414659288194445</v>
      </c>
      <c r="I87" s="38">
        <f t="shared" si="9"/>
        <v>10.90945095486111</v>
      </c>
      <c r="J87" s="29"/>
      <c r="K87" s="30"/>
      <c r="L87" s="30"/>
      <c r="M87" s="31"/>
    </row>
    <row r="88" spans="1:13" ht="12.75">
      <c r="A88" s="4">
        <v>3052</v>
      </c>
      <c r="B88" s="5"/>
      <c r="C88" s="4">
        <v>35.25</v>
      </c>
      <c r="D88" s="4"/>
      <c r="E88" s="4">
        <v>61.625</v>
      </c>
      <c r="F88" s="5"/>
      <c r="G88" s="39">
        <f t="shared" si="7"/>
        <v>5.703125</v>
      </c>
      <c r="H88" s="39">
        <f t="shared" si="8"/>
        <v>5.619954427083333</v>
      </c>
      <c r="I88" s="39">
        <f t="shared" si="9"/>
        <v>11.323079427083332</v>
      </c>
      <c r="J88" s="29"/>
      <c r="K88" s="30"/>
      <c r="L88" s="30"/>
      <c r="M88" s="31"/>
    </row>
    <row r="89" spans="1:13" ht="12.75">
      <c r="A89" s="26">
        <v>3056</v>
      </c>
      <c r="B89" s="27"/>
      <c r="C89" s="26">
        <v>35.25</v>
      </c>
      <c r="D89" s="26"/>
      <c r="E89" s="26">
        <v>65.625</v>
      </c>
      <c r="F89" s="27"/>
      <c r="G89" s="38">
        <f t="shared" si="7"/>
        <v>6.119791666666667</v>
      </c>
      <c r="H89" s="38">
        <f t="shared" si="8"/>
        <v>6.030544704861111</v>
      </c>
      <c r="I89" s="38">
        <f t="shared" si="9"/>
        <v>12.150336371527779</v>
      </c>
      <c r="J89" s="29"/>
      <c r="K89" s="30"/>
      <c r="L89" s="30"/>
      <c r="M89" s="31"/>
    </row>
    <row r="90" spans="1:13" ht="12.75">
      <c r="A90" s="4">
        <v>3060</v>
      </c>
      <c r="B90" s="5"/>
      <c r="C90" s="4">
        <v>35.25</v>
      </c>
      <c r="D90" s="4"/>
      <c r="E90" s="4">
        <v>71.625</v>
      </c>
      <c r="F90" s="5"/>
      <c r="G90" s="39">
        <f t="shared" si="7"/>
        <v>6.744791666666667</v>
      </c>
      <c r="H90" s="39">
        <f t="shared" si="8"/>
        <v>6.646430121527778</v>
      </c>
      <c r="I90" s="39">
        <f t="shared" si="9"/>
        <v>13.391221788194445</v>
      </c>
      <c r="J90" s="29"/>
      <c r="K90" s="30"/>
      <c r="L90" s="30"/>
      <c r="M90" s="31"/>
    </row>
    <row r="91" spans="1:13" ht="12.75">
      <c r="A91" s="26">
        <v>3062</v>
      </c>
      <c r="B91" s="27"/>
      <c r="C91" s="26">
        <v>35.25</v>
      </c>
      <c r="D91" s="26"/>
      <c r="E91" s="26">
        <v>73.625</v>
      </c>
      <c r="F91" s="27"/>
      <c r="G91" s="38">
        <f t="shared" si="7"/>
        <v>6.953125</v>
      </c>
      <c r="H91" s="38">
        <f t="shared" si="8"/>
        <v>6.851725260416667</v>
      </c>
      <c r="I91" s="38">
        <f t="shared" si="9"/>
        <v>13.804850260416668</v>
      </c>
      <c r="J91" s="29"/>
      <c r="K91" s="30"/>
      <c r="L91" s="30"/>
      <c r="M91" s="31"/>
    </row>
    <row r="92" spans="1:13" ht="12.75">
      <c r="A92" s="4">
        <v>3070</v>
      </c>
      <c r="B92" s="5"/>
      <c r="C92" s="4">
        <v>35.25</v>
      </c>
      <c r="D92" s="4"/>
      <c r="E92" s="4">
        <v>83.625</v>
      </c>
      <c r="F92" s="5"/>
      <c r="G92" s="39">
        <f t="shared" si="7"/>
        <v>7.994791666666667</v>
      </c>
      <c r="H92" s="39">
        <f t="shared" si="8"/>
        <v>7.878200954861111</v>
      </c>
      <c r="I92" s="39">
        <f t="shared" si="9"/>
        <v>15.872992621527779</v>
      </c>
      <c r="J92" s="29"/>
      <c r="K92" s="30"/>
      <c r="L92" s="30"/>
      <c r="M92" s="31"/>
    </row>
    <row r="93" spans="1:13" ht="12.75">
      <c r="A93" s="20"/>
      <c r="B93" s="22"/>
      <c r="C93" s="23"/>
      <c r="D93" s="23"/>
      <c r="E93" s="23"/>
      <c r="F93" s="22"/>
      <c r="G93" s="40"/>
      <c r="H93" s="40"/>
      <c r="I93" s="41"/>
      <c r="J93" s="29"/>
      <c r="K93" s="32"/>
      <c r="L93" s="32"/>
      <c r="M93" s="31"/>
    </row>
    <row r="94" spans="1:13" ht="12.75">
      <c r="A94" s="26">
        <v>3244</v>
      </c>
      <c r="B94" s="27"/>
      <c r="C94" s="26">
        <v>37.25</v>
      </c>
      <c r="D94" s="26"/>
      <c r="E94" s="26">
        <v>51.625</v>
      </c>
      <c r="F94" s="27"/>
      <c r="G94" s="38">
        <f t="shared" si="7"/>
        <v>4.972222222222222</v>
      </c>
      <c r="H94" s="38">
        <f t="shared" si="8"/>
        <v>4.904242621527778</v>
      </c>
      <c r="I94" s="38">
        <f>G94+H94</f>
        <v>9.87646484375</v>
      </c>
      <c r="J94" s="29"/>
      <c r="K94" s="30"/>
      <c r="L94" s="30"/>
      <c r="M94" s="31"/>
    </row>
    <row r="95" spans="1:13" ht="12.75">
      <c r="A95" s="4">
        <v>3246</v>
      </c>
      <c r="B95" s="5"/>
      <c r="C95" s="4">
        <v>37.25</v>
      </c>
      <c r="D95" s="4"/>
      <c r="E95" s="4">
        <v>53.625</v>
      </c>
      <c r="F95" s="5"/>
      <c r="G95" s="39">
        <f t="shared" si="7"/>
        <v>5.194444444444445</v>
      </c>
      <c r="H95" s="39">
        <f t="shared" si="8"/>
        <v>5.123426649305555</v>
      </c>
      <c r="I95" s="39">
        <f>G95+H95</f>
        <v>10.31787109375</v>
      </c>
      <c r="J95" s="29"/>
      <c r="K95" s="30"/>
      <c r="L95" s="30"/>
      <c r="M95" s="31"/>
    </row>
    <row r="96" spans="1:13" ht="12.75">
      <c r="A96" s="26">
        <v>3250</v>
      </c>
      <c r="B96" s="27"/>
      <c r="C96" s="26">
        <v>37.25</v>
      </c>
      <c r="D96" s="26"/>
      <c r="E96" s="26">
        <v>59.625</v>
      </c>
      <c r="F96" s="27"/>
      <c r="G96" s="38">
        <f t="shared" si="7"/>
        <v>5.861111111111111</v>
      </c>
      <c r="H96" s="38">
        <f t="shared" si="8"/>
        <v>5.780978732638889</v>
      </c>
      <c r="I96" s="38">
        <f aca="true" t="shared" si="10" ref="I96:I101">G96+H96</f>
        <v>11.64208984375</v>
      </c>
      <c r="J96" s="29"/>
      <c r="K96" s="30"/>
      <c r="L96" s="30"/>
      <c r="M96" s="31"/>
    </row>
    <row r="97" spans="1:13" ht="12.75">
      <c r="A97" s="4">
        <v>3252</v>
      </c>
      <c r="B97" s="5"/>
      <c r="C97" s="4">
        <v>37.25</v>
      </c>
      <c r="D97" s="4"/>
      <c r="E97" s="4">
        <v>61.625</v>
      </c>
      <c r="F97" s="5"/>
      <c r="G97" s="39">
        <f t="shared" si="7"/>
        <v>6.083333333333333</v>
      </c>
      <c r="H97" s="39">
        <f t="shared" si="8"/>
        <v>6.000162760416667</v>
      </c>
      <c r="I97" s="39">
        <f t="shared" si="10"/>
        <v>12.08349609375</v>
      </c>
      <c r="J97" s="29"/>
      <c r="K97" s="30"/>
      <c r="L97" s="30"/>
      <c r="M97" s="31"/>
    </row>
    <row r="98" spans="1:13" ht="12.75">
      <c r="A98" s="26">
        <v>3256</v>
      </c>
      <c r="B98" s="27"/>
      <c r="C98" s="26">
        <v>37.25</v>
      </c>
      <c r="D98" s="26"/>
      <c r="E98" s="26">
        <v>65.625</v>
      </c>
      <c r="F98" s="27"/>
      <c r="G98" s="38">
        <f t="shared" si="7"/>
        <v>6.527777777777778</v>
      </c>
      <c r="H98" s="38">
        <f t="shared" si="8"/>
        <v>6.438530815972222</v>
      </c>
      <c r="I98" s="38">
        <f t="shared" si="10"/>
        <v>12.96630859375</v>
      </c>
      <c r="J98" s="29"/>
      <c r="K98" s="30"/>
      <c r="L98" s="30"/>
      <c r="M98" s="31"/>
    </row>
    <row r="99" spans="1:13" ht="12.75">
      <c r="A99" s="4">
        <v>3260</v>
      </c>
      <c r="B99" s="5"/>
      <c r="C99" s="4">
        <v>37.25</v>
      </c>
      <c r="D99" s="4"/>
      <c r="E99" s="4">
        <v>71.625</v>
      </c>
      <c r="F99" s="5"/>
      <c r="G99" s="39">
        <f t="shared" si="7"/>
        <v>7.194444444444445</v>
      </c>
      <c r="H99" s="39">
        <f t="shared" si="8"/>
        <v>7.096082899305555</v>
      </c>
      <c r="I99" s="39">
        <f t="shared" si="10"/>
        <v>14.29052734375</v>
      </c>
      <c r="J99" s="29"/>
      <c r="K99" s="30"/>
      <c r="L99" s="30"/>
      <c r="M99" s="31"/>
    </row>
    <row r="100" spans="1:13" ht="12.75">
      <c r="A100" s="26">
        <v>3262</v>
      </c>
      <c r="B100" s="27"/>
      <c r="C100" s="26">
        <v>37.25</v>
      </c>
      <c r="D100" s="26"/>
      <c r="E100" s="26">
        <v>73.625</v>
      </c>
      <c r="F100" s="27"/>
      <c r="G100" s="38">
        <f t="shared" si="7"/>
        <v>7.416666666666667</v>
      </c>
      <c r="H100" s="38">
        <f t="shared" si="8"/>
        <v>7.315266927083333</v>
      </c>
      <c r="I100" s="38">
        <f t="shared" si="10"/>
        <v>14.73193359375</v>
      </c>
      <c r="J100" s="29"/>
      <c r="K100" s="30"/>
      <c r="L100" s="30"/>
      <c r="M100" s="31"/>
    </row>
    <row r="101" spans="1:13" ht="12.75">
      <c r="A101" s="4">
        <v>3270</v>
      </c>
      <c r="B101" s="5"/>
      <c r="C101" s="4">
        <v>37.25</v>
      </c>
      <c r="D101" s="4"/>
      <c r="E101" s="4">
        <v>83.625</v>
      </c>
      <c r="F101" s="5"/>
      <c r="G101" s="39">
        <f t="shared" si="7"/>
        <v>8.527777777777779</v>
      </c>
      <c r="H101" s="39">
        <f t="shared" si="8"/>
        <v>8.411187065972221</v>
      </c>
      <c r="I101" s="39">
        <f t="shared" si="10"/>
        <v>16.93896484375</v>
      </c>
      <c r="J101" s="29"/>
      <c r="K101" s="30"/>
      <c r="L101" s="30"/>
      <c r="M101" s="31"/>
    </row>
    <row r="102" spans="1:13" ht="12.75">
      <c r="A102" s="20"/>
      <c r="B102" s="22"/>
      <c r="C102" s="23"/>
      <c r="D102" s="23"/>
      <c r="E102" s="23"/>
      <c r="F102" s="22"/>
      <c r="G102" s="40"/>
      <c r="H102" s="40"/>
      <c r="I102" s="41"/>
      <c r="J102" s="29"/>
      <c r="K102" s="32"/>
      <c r="L102" s="32"/>
      <c r="M102" s="31"/>
    </row>
    <row r="103" spans="1:13" ht="12.75">
      <c r="A103" s="26">
        <v>3446</v>
      </c>
      <c r="B103" s="27"/>
      <c r="C103" s="26">
        <v>39.25</v>
      </c>
      <c r="D103" s="26"/>
      <c r="E103" s="26">
        <v>53.625</v>
      </c>
      <c r="F103" s="27"/>
      <c r="G103" s="38">
        <f t="shared" si="7"/>
        <v>5.519097222222222</v>
      </c>
      <c r="H103" s="38">
        <f t="shared" si="8"/>
        <v>5.448079427083333</v>
      </c>
      <c r="I103" s="38">
        <f aca="true" t="shared" si="11" ref="I103:I109">G103+H103</f>
        <v>10.967176649305555</v>
      </c>
      <c r="J103" s="29"/>
      <c r="K103" s="30"/>
      <c r="L103" s="30"/>
      <c r="M103" s="31"/>
    </row>
    <row r="104" spans="1:13" ht="12.75">
      <c r="A104" s="4">
        <v>3450</v>
      </c>
      <c r="B104" s="5"/>
      <c r="C104" s="4">
        <v>39.25</v>
      </c>
      <c r="D104" s="4"/>
      <c r="E104" s="4">
        <v>59.625</v>
      </c>
      <c r="F104" s="5"/>
      <c r="G104" s="39">
        <f t="shared" si="7"/>
        <v>6.227430555555555</v>
      </c>
      <c r="H104" s="39">
        <f t="shared" si="8"/>
        <v>6.147298177083333</v>
      </c>
      <c r="I104" s="39">
        <f t="shared" si="11"/>
        <v>12.37472873263889</v>
      </c>
      <c r="J104" s="29"/>
      <c r="K104" s="30"/>
      <c r="L104" s="30"/>
      <c r="M104" s="31"/>
    </row>
    <row r="105" spans="1:13" ht="12.75">
      <c r="A105" s="26">
        <v>3452</v>
      </c>
      <c r="B105" s="27"/>
      <c r="C105" s="26">
        <v>39.25</v>
      </c>
      <c r="D105" s="26"/>
      <c r="E105" s="26">
        <v>61.625</v>
      </c>
      <c r="F105" s="27"/>
      <c r="G105" s="38">
        <f t="shared" si="7"/>
        <v>6.463541666666667</v>
      </c>
      <c r="H105" s="38">
        <f t="shared" si="8"/>
        <v>6.38037109375</v>
      </c>
      <c r="I105" s="38">
        <f t="shared" si="11"/>
        <v>12.843912760416668</v>
      </c>
      <c r="J105" s="29"/>
      <c r="K105" s="30"/>
      <c r="L105" s="30"/>
      <c r="M105" s="31"/>
    </row>
    <row r="106" spans="1:13" ht="12.75">
      <c r="A106" s="4">
        <v>3456</v>
      </c>
      <c r="B106" s="5"/>
      <c r="C106" s="4">
        <v>39.25</v>
      </c>
      <c r="D106" s="4"/>
      <c r="E106" s="4">
        <v>65.625</v>
      </c>
      <c r="F106" s="5"/>
      <c r="G106" s="39">
        <f t="shared" si="7"/>
        <v>6.935763888888889</v>
      </c>
      <c r="H106" s="39">
        <f t="shared" si="8"/>
        <v>6.846516927083333</v>
      </c>
      <c r="I106" s="39">
        <f t="shared" si="11"/>
        <v>13.782280815972221</v>
      </c>
      <c r="J106" s="29"/>
      <c r="K106" s="30"/>
      <c r="L106" s="30"/>
      <c r="M106" s="31"/>
    </row>
    <row r="107" spans="1:13" ht="12.75">
      <c r="A107" s="26">
        <v>3460</v>
      </c>
      <c r="B107" s="27"/>
      <c r="C107" s="26">
        <v>39.25</v>
      </c>
      <c r="D107" s="26"/>
      <c r="E107" s="26">
        <v>71.625</v>
      </c>
      <c r="F107" s="27"/>
      <c r="G107" s="38">
        <f t="shared" si="7"/>
        <v>7.644097222222222</v>
      </c>
      <c r="H107" s="38">
        <f t="shared" si="8"/>
        <v>7.545735677083333</v>
      </c>
      <c r="I107" s="38">
        <f t="shared" si="11"/>
        <v>15.189832899305555</v>
      </c>
      <c r="J107" s="29"/>
      <c r="K107" s="30"/>
      <c r="L107" s="30"/>
      <c r="M107" s="31"/>
    </row>
    <row r="108" spans="1:13" ht="12.75">
      <c r="A108" s="4">
        <v>3462</v>
      </c>
      <c r="B108" s="5"/>
      <c r="C108" s="4">
        <v>39.25</v>
      </c>
      <c r="D108" s="4"/>
      <c r="E108" s="4">
        <v>73.625</v>
      </c>
      <c r="F108" s="5"/>
      <c r="G108" s="39">
        <f t="shared" si="7"/>
        <v>7.880208333333333</v>
      </c>
      <c r="H108" s="39">
        <f t="shared" si="8"/>
        <v>7.77880859375</v>
      </c>
      <c r="I108" s="39">
        <f t="shared" si="11"/>
        <v>15.659016927083332</v>
      </c>
      <c r="J108" s="29"/>
      <c r="K108" s="30"/>
      <c r="L108" s="30"/>
      <c r="M108" s="31"/>
    </row>
    <row r="109" spans="1:13" ht="12.75">
      <c r="A109" s="26">
        <v>3470</v>
      </c>
      <c r="B109" s="27"/>
      <c r="C109" s="26">
        <v>39.25</v>
      </c>
      <c r="D109" s="26"/>
      <c r="E109" s="26">
        <v>83.625</v>
      </c>
      <c r="F109" s="27"/>
      <c r="G109" s="38">
        <f t="shared" si="7"/>
        <v>9.06076388888889</v>
      </c>
      <c r="H109" s="38">
        <f t="shared" si="8"/>
        <v>8.944173177083334</v>
      </c>
      <c r="I109" s="38">
        <f t="shared" si="11"/>
        <v>18.00493706597222</v>
      </c>
      <c r="J109" s="29"/>
      <c r="K109" s="30"/>
      <c r="L109" s="30"/>
      <c r="M109" s="31"/>
    </row>
    <row r="110" spans="1:13" ht="12.75">
      <c r="A110" s="20"/>
      <c r="B110" s="22"/>
      <c r="C110" s="23"/>
      <c r="D110" s="23"/>
      <c r="E110" s="23"/>
      <c r="F110" s="22"/>
      <c r="G110" s="39"/>
      <c r="H110" s="39"/>
      <c r="I110" s="41"/>
      <c r="J110" s="29"/>
      <c r="K110" s="30"/>
      <c r="L110" s="30"/>
      <c r="M110" s="31"/>
    </row>
    <row r="111" spans="1:13" ht="12.75">
      <c r="A111" s="26">
        <v>3646</v>
      </c>
      <c r="B111" s="27"/>
      <c r="C111" s="26">
        <v>41.25</v>
      </c>
      <c r="D111" s="26"/>
      <c r="E111" s="26">
        <v>53.625</v>
      </c>
      <c r="F111" s="27"/>
      <c r="G111" s="38">
        <f t="shared" si="7"/>
        <v>5.84375</v>
      </c>
      <c r="H111" s="38">
        <f t="shared" si="8"/>
        <v>5.772732204861111</v>
      </c>
      <c r="I111" s="38">
        <f>G111+H111</f>
        <v>11.61648220486111</v>
      </c>
      <c r="J111" s="29"/>
      <c r="K111" s="30"/>
      <c r="L111" s="30"/>
      <c r="M111" s="31"/>
    </row>
    <row r="112" spans="1:13" ht="12.75">
      <c r="A112" s="20"/>
      <c r="B112" s="22"/>
      <c r="C112" s="23"/>
      <c r="D112" s="23"/>
      <c r="E112" s="23"/>
      <c r="F112" s="22"/>
      <c r="G112" s="40"/>
      <c r="H112" s="40"/>
      <c r="I112" s="41"/>
      <c r="J112" s="29"/>
      <c r="K112" s="30"/>
      <c r="L112" s="30"/>
      <c r="M112" s="31"/>
    </row>
    <row r="113" spans="1:13" ht="12.75">
      <c r="A113" s="26">
        <v>3846</v>
      </c>
      <c r="B113" s="27"/>
      <c r="C113" s="26">
        <v>43.25</v>
      </c>
      <c r="D113" s="26"/>
      <c r="E113" s="26">
        <v>53.625</v>
      </c>
      <c r="F113" s="27"/>
      <c r="G113" s="38">
        <f t="shared" si="7"/>
        <v>6.168402777777778</v>
      </c>
      <c r="H113" s="38">
        <f t="shared" si="8"/>
        <v>6.097384982638889</v>
      </c>
      <c r="I113" s="38">
        <f aca="true" t="shared" si="12" ref="I113:I119">G113+H113</f>
        <v>12.265787760416668</v>
      </c>
      <c r="J113" s="29"/>
      <c r="K113" s="30"/>
      <c r="L113" s="30"/>
      <c r="M113" s="31"/>
    </row>
    <row r="114" spans="1:13" ht="12.75">
      <c r="A114" s="4">
        <v>3850</v>
      </c>
      <c r="B114" s="5"/>
      <c r="C114" s="4">
        <v>43.25</v>
      </c>
      <c r="D114" s="4"/>
      <c r="E114" s="4">
        <v>59.625</v>
      </c>
      <c r="F114" s="5"/>
      <c r="G114" s="39">
        <f t="shared" si="7"/>
        <v>6.960069444444445</v>
      </c>
      <c r="H114" s="39">
        <f t="shared" si="8"/>
        <v>6.879937065972222</v>
      </c>
      <c r="I114" s="39">
        <f t="shared" si="12"/>
        <v>13.840006510416668</v>
      </c>
      <c r="J114" s="29"/>
      <c r="K114" s="30"/>
      <c r="L114" s="30"/>
      <c r="M114" s="31"/>
    </row>
    <row r="115" spans="1:13" ht="12.75">
      <c r="A115" s="26">
        <v>3852</v>
      </c>
      <c r="B115" s="27"/>
      <c r="C115" s="26">
        <v>43.25</v>
      </c>
      <c r="D115" s="26"/>
      <c r="E115" s="26">
        <v>61.625</v>
      </c>
      <c r="F115" s="27"/>
      <c r="G115" s="38">
        <f t="shared" si="7"/>
        <v>7.223958333333333</v>
      </c>
      <c r="H115" s="38">
        <f t="shared" si="8"/>
        <v>7.140787760416667</v>
      </c>
      <c r="I115" s="38">
        <f t="shared" si="12"/>
        <v>14.36474609375</v>
      </c>
      <c r="J115" s="29"/>
      <c r="K115" s="30"/>
      <c r="L115" s="30"/>
      <c r="M115" s="31"/>
    </row>
    <row r="116" spans="1:13" ht="12.75">
      <c r="A116" s="4">
        <v>3856</v>
      </c>
      <c r="B116" s="5"/>
      <c r="C116" s="4">
        <v>43.25</v>
      </c>
      <c r="D116" s="4"/>
      <c r="E116" s="4">
        <v>65.625</v>
      </c>
      <c r="F116" s="5"/>
      <c r="G116" s="39">
        <f t="shared" si="7"/>
        <v>7.751736111111111</v>
      </c>
      <c r="H116" s="39">
        <f t="shared" si="8"/>
        <v>7.662489149305555</v>
      </c>
      <c r="I116" s="39">
        <f t="shared" si="12"/>
        <v>15.414225260416666</v>
      </c>
      <c r="J116" s="29"/>
      <c r="K116" s="30"/>
      <c r="L116" s="30"/>
      <c r="M116" s="31"/>
    </row>
    <row r="117" spans="1:13" ht="12.75">
      <c r="A117" s="26">
        <v>3860</v>
      </c>
      <c r="B117" s="27"/>
      <c r="C117" s="26">
        <v>43.25</v>
      </c>
      <c r="D117" s="26"/>
      <c r="E117" s="26">
        <v>71.625</v>
      </c>
      <c r="F117" s="27"/>
      <c r="G117" s="38">
        <f t="shared" si="7"/>
        <v>8.543402777777779</v>
      </c>
      <c r="H117" s="38">
        <f t="shared" si="8"/>
        <v>8.44504123263889</v>
      </c>
      <c r="I117" s="38">
        <f t="shared" si="12"/>
        <v>16.988444010416668</v>
      </c>
      <c r="J117" s="29"/>
      <c r="K117" s="30"/>
      <c r="L117" s="30"/>
      <c r="M117" s="31"/>
    </row>
    <row r="118" spans="1:13" ht="12.75">
      <c r="A118" s="4">
        <v>3862</v>
      </c>
      <c r="B118" s="5"/>
      <c r="C118" s="4">
        <v>43.25</v>
      </c>
      <c r="D118" s="4"/>
      <c r="E118" s="4">
        <v>73.625</v>
      </c>
      <c r="F118" s="5"/>
      <c r="G118" s="39">
        <f t="shared" si="7"/>
        <v>8.807291666666666</v>
      </c>
      <c r="H118" s="39">
        <f t="shared" si="8"/>
        <v>8.705891927083334</v>
      </c>
      <c r="I118" s="39">
        <f t="shared" si="12"/>
        <v>17.51318359375</v>
      </c>
      <c r="J118" s="29"/>
      <c r="K118" s="30"/>
      <c r="L118" s="30"/>
      <c r="M118" s="31"/>
    </row>
    <row r="119" spans="1:13" ht="12.75">
      <c r="A119" s="26">
        <v>3870</v>
      </c>
      <c r="B119" s="27"/>
      <c r="C119" s="26">
        <v>43.25</v>
      </c>
      <c r="D119" s="26"/>
      <c r="E119" s="26">
        <v>83.625</v>
      </c>
      <c r="F119" s="27"/>
      <c r="G119" s="38">
        <f t="shared" si="7"/>
        <v>10.12673611111111</v>
      </c>
      <c r="H119" s="38">
        <f t="shared" si="8"/>
        <v>10.010145399305555</v>
      </c>
      <c r="I119" s="38">
        <f t="shared" si="12"/>
        <v>20.136881510416664</v>
      </c>
      <c r="J119" s="29"/>
      <c r="K119" s="30"/>
      <c r="L119" s="30"/>
      <c r="M119" s="31"/>
    </row>
    <row r="120" spans="1:13" ht="12.75">
      <c r="A120" s="20"/>
      <c r="B120" s="22"/>
      <c r="C120" s="23"/>
      <c r="D120" s="23"/>
      <c r="E120" s="23"/>
      <c r="F120" s="22"/>
      <c r="G120" s="40"/>
      <c r="H120" s="40"/>
      <c r="I120" s="41"/>
      <c r="J120" s="29"/>
      <c r="K120" s="32"/>
      <c r="L120" s="32"/>
      <c r="M120" s="31"/>
    </row>
    <row r="121" spans="1:13" ht="12.75">
      <c r="A121" s="26">
        <v>4050</v>
      </c>
      <c r="B121" s="27"/>
      <c r="C121" s="26">
        <v>47.25</v>
      </c>
      <c r="D121" s="26"/>
      <c r="E121" s="26">
        <v>59.625</v>
      </c>
      <c r="F121" s="27"/>
      <c r="G121" s="38">
        <f t="shared" si="7"/>
        <v>7.692708333333333</v>
      </c>
      <c r="H121" s="38">
        <f t="shared" si="8"/>
        <v>7.612575954861111</v>
      </c>
      <c r="I121" s="38">
        <f aca="true" t="shared" si="13" ref="I121:I126">G121+H121</f>
        <v>15.305284288194443</v>
      </c>
      <c r="J121" s="29"/>
      <c r="K121" s="30"/>
      <c r="L121" s="30"/>
      <c r="M121" s="31"/>
    </row>
    <row r="122" spans="1:13" ht="12.75">
      <c r="A122" s="4">
        <v>4052</v>
      </c>
      <c r="B122" s="5"/>
      <c r="C122" s="4">
        <v>47.25</v>
      </c>
      <c r="D122" s="4"/>
      <c r="E122" s="4">
        <v>61.625</v>
      </c>
      <c r="F122" s="5"/>
      <c r="G122" s="39">
        <f t="shared" si="7"/>
        <v>7.984375</v>
      </c>
      <c r="H122" s="39">
        <f t="shared" si="8"/>
        <v>7.901204427083333</v>
      </c>
      <c r="I122" s="39">
        <f t="shared" si="13"/>
        <v>15.885579427083332</v>
      </c>
      <c r="J122" s="29"/>
      <c r="K122" s="30"/>
      <c r="L122" s="30"/>
      <c r="M122" s="31"/>
    </row>
    <row r="123" spans="1:13" ht="12.75">
      <c r="A123" s="26">
        <v>4056</v>
      </c>
      <c r="B123" s="27"/>
      <c r="C123" s="26">
        <v>47.25</v>
      </c>
      <c r="D123" s="26"/>
      <c r="E123" s="26">
        <v>65.625</v>
      </c>
      <c r="F123" s="27"/>
      <c r="G123" s="38">
        <f t="shared" si="7"/>
        <v>8.567708333333334</v>
      </c>
      <c r="H123" s="38">
        <f t="shared" si="8"/>
        <v>8.478461371527779</v>
      </c>
      <c r="I123" s="38">
        <f t="shared" si="13"/>
        <v>17.046169704861114</v>
      </c>
      <c r="J123" s="29"/>
      <c r="K123" s="30"/>
      <c r="L123" s="30"/>
      <c r="M123" s="31"/>
    </row>
    <row r="124" spans="1:13" ht="12.75">
      <c r="A124" s="4">
        <v>4060</v>
      </c>
      <c r="B124" s="5"/>
      <c r="C124" s="4">
        <v>47.25</v>
      </c>
      <c r="D124" s="4"/>
      <c r="E124" s="4">
        <v>71.625</v>
      </c>
      <c r="F124" s="5"/>
      <c r="G124" s="39">
        <f t="shared" si="7"/>
        <v>9.442708333333334</v>
      </c>
      <c r="H124" s="39">
        <f t="shared" si="8"/>
        <v>9.344346788194445</v>
      </c>
      <c r="I124" s="39">
        <f t="shared" si="13"/>
        <v>18.78705512152778</v>
      </c>
      <c r="J124" s="29"/>
      <c r="K124" s="30"/>
      <c r="L124" s="30"/>
      <c r="M124" s="31"/>
    </row>
    <row r="125" spans="1:13" ht="12.75">
      <c r="A125" s="26">
        <v>4062</v>
      </c>
      <c r="B125" s="27"/>
      <c r="C125" s="26">
        <v>47.25</v>
      </c>
      <c r="D125" s="26"/>
      <c r="E125" s="26">
        <v>73.625</v>
      </c>
      <c r="F125" s="27"/>
      <c r="G125" s="38">
        <f t="shared" si="7"/>
        <v>9.734375</v>
      </c>
      <c r="H125" s="38">
        <f t="shared" si="8"/>
        <v>9.632975260416666</v>
      </c>
      <c r="I125" s="38">
        <f t="shared" si="13"/>
        <v>19.367350260416664</v>
      </c>
      <c r="J125" s="29"/>
      <c r="K125" s="30"/>
      <c r="L125" s="30"/>
      <c r="M125" s="31"/>
    </row>
    <row r="126" spans="1:13" ht="12.75">
      <c r="A126" s="4">
        <v>4070</v>
      </c>
      <c r="B126" s="5"/>
      <c r="C126" s="4">
        <v>47.25</v>
      </c>
      <c r="D126" s="4"/>
      <c r="E126" s="4">
        <v>83.625</v>
      </c>
      <c r="F126" s="5"/>
      <c r="G126" s="39">
        <f t="shared" si="7"/>
        <v>11.192708333333334</v>
      </c>
      <c r="H126" s="39">
        <f t="shared" si="8"/>
        <v>11.076117621527779</v>
      </c>
      <c r="I126" s="39">
        <f t="shared" si="13"/>
        <v>22.268825954861114</v>
      </c>
      <c r="J126" s="29"/>
      <c r="K126" s="32"/>
      <c r="L126" s="32"/>
      <c r="M126" s="32"/>
    </row>
    <row r="127" ht="12.75">
      <c r="I127" s="2"/>
    </row>
    <row r="128" spans="1:13" ht="12.75">
      <c r="A128" s="45" t="s">
        <v>4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2.75">
      <c r="A129" s="45" t="s">
        <v>5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2.75">
      <c r="A130" s="45" t="s">
        <v>6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2.75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2.75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2.75">
      <c r="A133" s="51" t="s">
        <v>7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1:14" ht="12.75">
      <c r="A134" s="47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>
      <c r="A135" s="45" t="s">
        <v>8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</row>
    <row r="136" spans="1:14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spans="1:14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1:14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</sheetData>
  <mergeCells count="14">
    <mergeCell ref="A137:N137"/>
    <mergeCell ref="A138:N138"/>
    <mergeCell ref="I1:I3"/>
    <mergeCell ref="H1:H3"/>
    <mergeCell ref="G1:G3"/>
    <mergeCell ref="A132:M132"/>
    <mergeCell ref="A133:M133"/>
    <mergeCell ref="A128:M128"/>
    <mergeCell ref="A130:M130"/>
    <mergeCell ref="A131:M131"/>
    <mergeCell ref="A129:M129"/>
    <mergeCell ref="A134:N134"/>
    <mergeCell ref="A135:N135"/>
    <mergeCell ref="A136:N136"/>
  </mergeCells>
  <printOptions/>
  <pageMargins left="0.91" right="0.25" top="0.85" bottom="0.67" header="0.28" footer="0.17"/>
  <pageSetup horizontalDpi="600" verticalDpi="600" orientation="portrait" paperSize="49" r:id="rId1"/>
  <headerFooter alignWithMargins="0">
    <oddHeader>&amp;CSERIES 200SH - 712
&amp;UDAYLIGHT OPENING SIZE CHART&amp;U
3/20/03 SUPERSEDES 0/0/0</oddHeader>
    <oddFooter>&amp;C&amp;"Tahoma,Regular"&amp;P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"/>
  <sheetViews>
    <sheetView tabSelected="1" workbookViewId="0" topLeftCell="A1">
      <pane ySplit="3" topLeftCell="BM4" activePane="bottomLeft" state="frozen"/>
      <selection pane="topLeft" activeCell="A1" sqref="A1"/>
      <selection pane="bottomLeft" activeCell="K28" sqref="K28"/>
    </sheetView>
  </sheetViews>
  <sheetFormatPr defaultColWidth="9.140625" defaultRowHeight="12.75"/>
  <cols>
    <col min="1" max="1" width="6.421875" style="1" customWidth="1"/>
    <col min="2" max="2" width="2.28125" style="0" customWidth="1"/>
    <col min="3" max="3" width="6.8515625" style="1" bestFit="1" customWidth="1"/>
    <col min="4" max="4" width="2.28125" style="1" customWidth="1"/>
    <col min="5" max="5" width="7.7109375" style="1" bestFit="1" customWidth="1"/>
    <col min="6" max="6" width="2.28125" style="0" customWidth="1"/>
    <col min="7" max="7" width="7.7109375" style="0" customWidth="1"/>
    <col min="8" max="8" width="2.28125" style="0" customWidth="1"/>
    <col min="9" max="9" width="7.7109375" style="0" customWidth="1"/>
    <col min="10" max="10" width="2.28125" style="0" customWidth="1"/>
    <col min="11" max="11" width="7.7109375" style="0" customWidth="1"/>
    <col min="12" max="12" width="2.28125" style="0" customWidth="1"/>
    <col min="13" max="13" width="7.7109375" style="0" customWidth="1"/>
    <col min="14" max="14" width="2.28125" style="0" customWidth="1"/>
    <col min="15" max="15" width="13.140625" style="1" customWidth="1"/>
    <col min="16" max="16" width="11.140625" style="1" customWidth="1"/>
    <col min="17" max="17" width="11.57421875" style="1" customWidth="1"/>
    <col min="18" max="18" width="3.00390625" style="0" customWidth="1"/>
    <col min="19" max="19" width="8.57421875" style="1" customWidth="1"/>
    <col min="20" max="21" width="8.421875" style="1" customWidth="1"/>
  </cols>
  <sheetData>
    <row r="1" spans="1:21" ht="12.75">
      <c r="A1" s="14"/>
      <c r="B1" s="10"/>
      <c r="C1" s="11"/>
      <c r="D1" s="9"/>
      <c r="E1" s="12"/>
      <c r="F1" s="42"/>
      <c r="G1" s="53" t="s">
        <v>13</v>
      </c>
      <c r="H1" s="54"/>
      <c r="I1" s="55"/>
      <c r="J1" s="42"/>
      <c r="K1" s="53" t="s">
        <v>14</v>
      </c>
      <c r="L1" s="54"/>
      <c r="M1" s="55"/>
      <c r="N1" s="42"/>
      <c r="O1" s="48" t="s">
        <v>11</v>
      </c>
      <c r="P1" s="48" t="s">
        <v>9</v>
      </c>
      <c r="Q1" s="48" t="s">
        <v>10</v>
      </c>
      <c r="R1" s="33"/>
      <c r="S1" s="33"/>
      <c r="T1" s="33"/>
      <c r="U1" s="33"/>
    </row>
    <row r="2" spans="1:21" ht="12.75">
      <c r="A2" s="18"/>
      <c r="B2" s="17"/>
      <c r="C2" s="15"/>
      <c r="D2" s="3" t="s">
        <v>0</v>
      </c>
      <c r="E2" s="13"/>
      <c r="F2" s="17"/>
      <c r="G2" s="56"/>
      <c r="H2" s="47"/>
      <c r="I2" s="57"/>
      <c r="J2" s="17"/>
      <c r="K2" s="56"/>
      <c r="L2" s="47"/>
      <c r="M2" s="57"/>
      <c r="N2" s="17"/>
      <c r="O2" s="49"/>
      <c r="P2" s="49"/>
      <c r="Q2" s="49"/>
      <c r="R2" s="34"/>
      <c r="S2" s="33"/>
      <c r="T2" s="33"/>
      <c r="U2" s="33"/>
    </row>
    <row r="3" spans="1:21" ht="36.75" customHeight="1">
      <c r="A3" s="19" t="s">
        <v>3</v>
      </c>
      <c r="B3" s="16"/>
      <c r="C3" s="8" t="s">
        <v>1</v>
      </c>
      <c r="D3" s="8"/>
      <c r="E3" s="8" t="s">
        <v>2</v>
      </c>
      <c r="F3" s="16"/>
      <c r="G3" s="58" t="s">
        <v>18</v>
      </c>
      <c r="H3" s="44"/>
      <c r="I3" s="59" t="s">
        <v>19</v>
      </c>
      <c r="J3" s="16"/>
      <c r="K3" s="58" t="s">
        <v>18</v>
      </c>
      <c r="L3" s="44"/>
      <c r="M3" s="59" t="s">
        <v>19</v>
      </c>
      <c r="N3" s="16"/>
      <c r="O3" s="50"/>
      <c r="P3" s="50"/>
      <c r="Q3" s="50"/>
      <c r="R3" s="35"/>
      <c r="S3" s="36"/>
      <c r="T3" s="36"/>
      <c r="U3" s="36"/>
    </row>
    <row r="4" spans="1:21" ht="12.75">
      <c r="A4" s="26">
        <v>1830</v>
      </c>
      <c r="B4" s="27"/>
      <c r="C4" s="26">
        <v>19.5</v>
      </c>
      <c r="D4" s="26"/>
      <c r="E4" s="26">
        <v>35.5</v>
      </c>
      <c r="F4" s="27"/>
      <c r="G4" s="26">
        <f>C4-5.125</f>
        <v>14.375</v>
      </c>
      <c r="H4" s="26" t="s">
        <v>12</v>
      </c>
      <c r="I4" s="26">
        <f>(E4/2)-3.4375</f>
        <v>14.3125</v>
      </c>
      <c r="J4" s="27"/>
      <c r="K4" s="26">
        <f>C4-5.5</f>
        <v>14</v>
      </c>
      <c r="L4" s="26" t="s">
        <v>12</v>
      </c>
      <c r="M4" s="26">
        <f aca="true" t="shared" si="0" ref="M4:M67">(E4/2)-3.4375</f>
        <v>14.3125</v>
      </c>
      <c r="N4" s="27"/>
      <c r="O4" s="38">
        <f>(((C4-5.125)*((E4/2)-3.4375))/144)</f>
        <v>1.4287651909722223</v>
      </c>
      <c r="P4" s="38">
        <f>((C4-5.5)*((E4/2)-3.4375)/144)</f>
        <v>1.3914930555555556</v>
      </c>
      <c r="Q4" s="38">
        <f aca="true" t="shared" si="1" ref="Q4:Q17">O4+P4</f>
        <v>2.8202582465277777</v>
      </c>
      <c r="R4" s="29"/>
      <c r="S4" s="30"/>
      <c r="T4" s="30"/>
      <c r="U4" s="31"/>
    </row>
    <row r="5" spans="1:21" ht="12.75">
      <c r="A5" s="4">
        <v>1832</v>
      </c>
      <c r="B5" s="5"/>
      <c r="C5" s="4">
        <v>19.5</v>
      </c>
      <c r="D5" s="4"/>
      <c r="E5" s="4">
        <v>37.5</v>
      </c>
      <c r="F5" s="5"/>
      <c r="G5" s="6">
        <f>C5-5.125</f>
        <v>14.375</v>
      </c>
      <c r="H5" s="6" t="s">
        <v>12</v>
      </c>
      <c r="I5" s="6">
        <f aca="true" t="shared" si="2" ref="I5:I17">(E5/2)-3.4375</f>
        <v>15.3125</v>
      </c>
      <c r="J5" s="5"/>
      <c r="K5" s="6">
        <f>C5-5.5</f>
        <v>14</v>
      </c>
      <c r="L5" s="6" t="s">
        <v>12</v>
      </c>
      <c r="M5" s="6">
        <f t="shared" si="0"/>
        <v>15.3125</v>
      </c>
      <c r="N5" s="5"/>
      <c r="O5" s="39">
        <f>(((C5-5.125)*((E5/2)-3.4375))/144)</f>
        <v>1.5285915798611112</v>
      </c>
      <c r="P5" s="39">
        <f>((C5-5.5)*((E5/2)-3.4375)/144)</f>
        <v>1.4887152777777777</v>
      </c>
      <c r="Q5" s="39">
        <f t="shared" si="1"/>
        <v>3.017306857638889</v>
      </c>
      <c r="R5" s="29"/>
      <c r="S5" s="30"/>
      <c r="T5" s="30"/>
      <c r="U5" s="31"/>
    </row>
    <row r="6" spans="1:21" ht="12.75">
      <c r="A6" s="26">
        <v>1838</v>
      </c>
      <c r="B6" s="27"/>
      <c r="C6" s="26">
        <v>19.5</v>
      </c>
      <c r="D6" s="26"/>
      <c r="E6" s="26">
        <v>43.5</v>
      </c>
      <c r="F6" s="27"/>
      <c r="G6" s="26">
        <f aca="true" t="shared" si="3" ref="G6:G16">C6-5.125</f>
        <v>14.375</v>
      </c>
      <c r="H6" s="26" t="s">
        <v>12</v>
      </c>
      <c r="I6" s="26">
        <f t="shared" si="2"/>
        <v>18.3125</v>
      </c>
      <c r="J6" s="27"/>
      <c r="K6" s="26">
        <f aca="true" t="shared" si="4" ref="K6:K17">C6-5.5</f>
        <v>14</v>
      </c>
      <c r="L6" s="26" t="s">
        <v>12</v>
      </c>
      <c r="M6" s="26">
        <f t="shared" si="0"/>
        <v>18.3125</v>
      </c>
      <c r="N6" s="27"/>
      <c r="O6" s="38">
        <f aca="true" t="shared" si="5" ref="O6:O17">(((C6-5.125)*((E6/2)-3.4375))/144)</f>
        <v>1.8280707465277777</v>
      </c>
      <c r="P6" s="38">
        <f aca="true" t="shared" si="6" ref="P6:P17">((C6-5.5)*((E6/2)-3.4375)/144)</f>
        <v>1.7803819444444444</v>
      </c>
      <c r="Q6" s="38">
        <f t="shared" si="1"/>
        <v>3.6084526909722223</v>
      </c>
      <c r="R6" s="29"/>
      <c r="S6" s="30"/>
      <c r="T6" s="30"/>
      <c r="U6" s="31"/>
    </row>
    <row r="7" spans="1:21" ht="12.75">
      <c r="A7" s="4">
        <v>18310</v>
      </c>
      <c r="B7" s="5"/>
      <c r="C7" s="4">
        <v>19.5</v>
      </c>
      <c r="D7" s="4"/>
      <c r="E7" s="4">
        <v>45.5</v>
      </c>
      <c r="F7" s="5"/>
      <c r="G7" s="6">
        <f t="shared" si="3"/>
        <v>14.375</v>
      </c>
      <c r="H7" s="6" t="s">
        <v>12</v>
      </c>
      <c r="I7" s="6">
        <f t="shared" si="2"/>
        <v>19.3125</v>
      </c>
      <c r="J7" s="5"/>
      <c r="K7" s="6">
        <f t="shared" si="4"/>
        <v>14</v>
      </c>
      <c r="L7" s="6" t="s">
        <v>12</v>
      </c>
      <c r="M7" s="6">
        <f t="shared" si="0"/>
        <v>19.3125</v>
      </c>
      <c r="N7" s="5"/>
      <c r="O7" s="39">
        <f t="shared" si="5"/>
        <v>1.9278971354166667</v>
      </c>
      <c r="P7" s="39">
        <f t="shared" si="6"/>
        <v>1.8776041666666667</v>
      </c>
      <c r="Q7" s="39">
        <f t="shared" si="1"/>
        <v>3.8055013020833335</v>
      </c>
      <c r="R7" s="29"/>
      <c r="S7" s="30"/>
      <c r="T7" s="30"/>
      <c r="U7" s="31"/>
    </row>
    <row r="8" spans="1:21" ht="12.75">
      <c r="A8" s="26">
        <v>1840</v>
      </c>
      <c r="B8" s="27"/>
      <c r="C8" s="26">
        <v>19.5</v>
      </c>
      <c r="D8" s="26"/>
      <c r="E8" s="26">
        <v>47.5</v>
      </c>
      <c r="F8" s="27"/>
      <c r="G8" s="26">
        <f t="shared" si="3"/>
        <v>14.375</v>
      </c>
      <c r="H8" s="26" t="s">
        <v>12</v>
      </c>
      <c r="I8" s="26">
        <f t="shared" si="2"/>
        <v>20.3125</v>
      </c>
      <c r="J8" s="27"/>
      <c r="K8" s="26">
        <f t="shared" si="4"/>
        <v>14</v>
      </c>
      <c r="L8" s="26" t="s">
        <v>12</v>
      </c>
      <c r="M8" s="26">
        <f t="shared" si="0"/>
        <v>20.3125</v>
      </c>
      <c r="N8" s="27"/>
      <c r="O8" s="38">
        <f t="shared" si="5"/>
        <v>2.0277235243055554</v>
      </c>
      <c r="P8" s="38">
        <f t="shared" si="6"/>
        <v>1.9748263888888888</v>
      </c>
      <c r="Q8" s="38">
        <f t="shared" si="1"/>
        <v>4.002549913194445</v>
      </c>
      <c r="R8" s="29"/>
      <c r="S8" s="30"/>
      <c r="T8" s="30"/>
      <c r="U8" s="31"/>
    </row>
    <row r="9" spans="1:21" ht="12.75">
      <c r="A9" s="4">
        <v>1842</v>
      </c>
      <c r="B9" s="5"/>
      <c r="C9" s="4">
        <v>19.5</v>
      </c>
      <c r="D9" s="4"/>
      <c r="E9" s="4">
        <v>49.5</v>
      </c>
      <c r="F9" s="5"/>
      <c r="G9" s="6">
        <f t="shared" si="3"/>
        <v>14.375</v>
      </c>
      <c r="H9" s="6" t="s">
        <v>12</v>
      </c>
      <c r="I9" s="6">
        <f t="shared" si="2"/>
        <v>21.3125</v>
      </c>
      <c r="J9" s="5"/>
      <c r="K9" s="6">
        <f t="shared" si="4"/>
        <v>14</v>
      </c>
      <c r="L9" s="6" t="s">
        <v>12</v>
      </c>
      <c r="M9" s="6">
        <f t="shared" si="0"/>
        <v>21.3125</v>
      </c>
      <c r="N9" s="5"/>
      <c r="O9" s="39">
        <f t="shared" si="5"/>
        <v>2.1275499131944446</v>
      </c>
      <c r="P9" s="39">
        <f t="shared" si="6"/>
        <v>2.072048611111111</v>
      </c>
      <c r="Q9" s="39">
        <f t="shared" si="1"/>
        <v>4.199598524305555</v>
      </c>
      <c r="R9" s="29"/>
      <c r="S9" s="30"/>
      <c r="T9" s="30"/>
      <c r="U9" s="31"/>
    </row>
    <row r="10" spans="1:21" ht="12.75">
      <c r="A10" s="26">
        <v>1844</v>
      </c>
      <c r="B10" s="27"/>
      <c r="C10" s="26">
        <v>19.5</v>
      </c>
      <c r="D10" s="26"/>
      <c r="E10" s="26">
        <v>51.5</v>
      </c>
      <c r="F10" s="27"/>
      <c r="G10" s="26">
        <f t="shared" si="3"/>
        <v>14.375</v>
      </c>
      <c r="H10" s="26" t="s">
        <v>12</v>
      </c>
      <c r="I10" s="26">
        <f t="shared" si="2"/>
        <v>22.3125</v>
      </c>
      <c r="J10" s="27"/>
      <c r="K10" s="26">
        <f t="shared" si="4"/>
        <v>14</v>
      </c>
      <c r="L10" s="26" t="s">
        <v>12</v>
      </c>
      <c r="M10" s="26">
        <f t="shared" si="0"/>
        <v>22.3125</v>
      </c>
      <c r="N10" s="27"/>
      <c r="O10" s="38">
        <f t="shared" si="5"/>
        <v>2.2273763020833335</v>
      </c>
      <c r="P10" s="38">
        <f t="shared" si="6"/>
        <v>2.1692708333333335</v>
      </c>
      <c r="Q10" s="38">
        <f t="shared" si="1"/>
        <v>4.396647135416667</v>
      </c>
      <c r="R10" s="29"/>
      <c r="S10" s="30"/>
      <c r="T10" s="30"/>
      <c r="U10" s="31"/>
    </row>
    <row r="11" spans="1:21" ht="12.75">
      <c r="A11" s="6">
        <v>1846</v>
      </c>
      <c r="B11" s="7"/>
      <c r="C11" s="4">
        <v>19.5</v>
      </c>
      <c r="D11" s="6"/>
      <c r="E11" s="6">
        <v>53.5</v>
      </c>
      <c r="F11" s="7"/>
      <c r="G11" s="6">
        <f t="shared" si="3"/>
        <v>14.375</v>
      </c>
      <c r="H11" s="6" t="s">
        <v>12</v>
      </c>
      <c r="I11" s="6">
        <f t="shared" si="2"/>
        <v>23.3125</v>
      </c>
      <c r="J11" s="7"/>
      <c r="K11" s="6">
        <f t="shared" si="4"/>
        <v>14</v>
      </c>
      <c r="L11" s="6" t="s">
        <v>12</v>
      </c>
      <c r="M11" s="6">
        <f t="shared" si="0"/>
        <v>23.3125</v>
      </c>
      <c r="N11" s="7"/>
      <c r="O11" s="39">
        <f t="shared" si="5"/>
        <v>2.3272026909722223</v>
      </c>
      <c r="P11" s="39">
        <f t="shared" si="6"/>
        <v>2.2664930555555554</v>
      </c>
      <c r="Q11" s="39">
        <f t="shared" si="1"/>
        <v>4.593695746527778</v>
      </c>
      <c r="R11" s="29"/>
      <c r="S11" s="30"/>
      <c r="T11" s="30"/>
      <c r="U11" s="31"/>
    </row>
    <row r="12" spans="1:21" ht="12.75">
      <c r="A12" s="26">
        <v>1850</v>
      </c>
      <c r="B12" s="27"/>
      <c r="C12" s="26">
        <v>19.5</v>
      </c>
      <c r="D12" s="26"/>
      <c r="E12" s="26">
        <v>59.5</v>
      </c>
      <c r="F12" s="27"/>
      <c r="G12" s="26">
        <f t="shared" si="3"/>
        <v>14.375</v>
      </c>
      <c r="H12" s="26" t="s">
        <v>12</v>
      </c>
      <c r="I12" s="26">
        <f t="shared" si="2"/>
        <v>26.3125</v>
      </c>
      <c r="J12" s="27"/>
      <c r="K12" s="26">
        <f t="shared" si="4"/>
        <v>14</v>
      </c>
      <c r="L12" s="26" t="s">
        <v>12</v>
      </c>
      <c r="M12" s="26">
        <f t="shared" si="0"/>
        <v>26.3125</v>
      </c>
      <c r="N12" s="27"/>
      <c r="O12" s="38">
        <f t="shared" si="5"/>
        <v>2.626681857638889</v>
      </c>
      <c r="P12" s="38">
        <f t="shared" si="6"/>
        <v>2.5581597222222223</v>
      </c>
      <c r="Q12" s="38">
        <f t="shared" si="1"/>
        <v>5.184841579861111</v>
      </c>
      <c r="R12" s="29"/>
      <c r="S12" s="30"/>
      <c r="T12" s="30"/>
      <c r="U12" s="31"/>
    </row>
    <row r="13" spans="1:21" ht="12.75">
      <c r="A13" s="4">
        <v>1852</v>
      </c>
      <c r="B13" s="5"/>
      <c r="C13" s="4">
        <v>19.5</v>
      </c>
      <c r="D13" s="4"/>
      <c r="E13" s="4">
        <v>61.5</v>
      </c>
      <c r="F13" s="5"/>
      <c r="G13" s="6">
        <f t="shared" si="3"/>
        <v>14.375</v>
      </c>
      <c r="H13" s="6" t="s">
        <v>12</v>
      </c>
      <c r="I13" s="6">
        <f t="shared" si="2"/>
        <v>27.3125</v>
      </c>
      <c r="J13" s="5"/>
      <c r="K13" s="6">
        <f t="shared" si="4"/>
        <v>14</v>
      </c>
      <c r="L13" s="6" t="s">
        <v>12</v>
      </c>
      <c r="M13" s="6">
        <f t="shared" si="0"/>
        <v>27.3125</v>
      </c>
      <c r="N13" s="5"/>
      <c r="O13" s="39">
        <f t="shared" si="5"/>
        <v>2.7265082465277777</v>
      </c>
      <c r="P13" s="39">
        <f t="shared" si="6"/>
        <v>2.6553819444444446</v>
      </c>
      <c r="Q13" s="39">
        <f t="shared" si="1"/>
        <v>5.381890190972222</v>
      </c>
      <c r="R13" s="29"/>
      <c r="S13" s="30"/>
      <c r="T13" s="30"/>
      <c r="U13" s="31"/>
    </row>
    <row r="14" spans="1:21" ht="12.75">
      <c r="A14" s="26">
        <v>1856</v>
      </c>
      <c r="B14" s="27"/>
      <c r="C14" s="26">
        <v>19.5</v>
      </c>
      <c r="D14" s="26"/>
      <c r="E14" s="26">
        <v>65.5</v>
      </c>
      <c r="F14" s="27"/>
      <c r="G14" s="26">
        <f t="shared" si="3"/>
        <v>14.375</v>
      </c>
      <c r="H14" s="26" t="s">
        <v>12</v>
      </c>
      <c r="I14" s="26">
        <f t="shared" si="2"/>
        <v>29.3125</v>
      </c>
      <c r="J14" s="27"/>
      <c r="K14" s="26">
        <f t="shared" si="4"/>
        <v>14</v>
      </c>
      <c r="L14" s="26" t="s">
        <v>12</v>
      </c>
      <c r="M14" s="26">
        <f t="shared" si="0"/>
        <v>29.3125</v>
      </c>
      <c r="N14" s="27"/>
      <c r="O14" s="38">
        <f t="shared" si="5"/>
        <v>2.9261610243055554</v>
      </c>
      <c r="P14" s="38">
        <f t="shared" si="6"/>
        <v>2.849826388888889</v>
      </c>
      <c r="Q14" s="38">
        <f t="shared" si="1"/>
        <v>5.775987413194445</v>
      </c>
      <c r="R14" s="29"/>
      <c r="S14" s="30"/>
      <c r="T14" s="30"/>
      <c r="U14" s="31"/>
    </row>
    <row r="15" spans="1:21" ht="12.75">
      <c r="A15" s="4">
        <v>1860</v>
      </c>
      <c r="B15" s="5"/>
      <c r="C15" s="4">
        <v>19.5</v>
      </c>
      <c r="D15" s="4"/>
      <c r="E15" s="4">
        <v>71.5</v>
      </c>
      <c r="F15" s="5"/>
      <c r="G15" s="6">
        <f t="shared" si="3"/>
        <v>14.375</v>
      </c>
      <c r="H15" s="6" t="s">
        <v>12</v>
      </c>
      <c r="I15" s="6">
        <f t="shared" si="2"/>
        <v>32.3125</v>
      </c>
      <c r="J15" s="5"/>
      <c r="K15" s="6">
        <f t="shared" si="4"/>
        <v>14</v>
      </c>
      <c r="L15" s="6" t="s">
        <v>12</v>
      </c>
      <c r="M15" s="6">
        <f t="shared" si="0"/>
        <v>32.3125</v>
      </c>
      <c r="N15" s="5"/>
      <c r="O15" s="39">
        <f t="shared" si="5"/>
        <v>3.2256401909722223</v>
      </c>
      <c r="P15" s="39">
        <f t="shared" si="6"/>
        <v>3.1414930555555554</v>
      </c>
      <c r="Q15" s="39">
        <f t="shared" si="1"/>
        <v>6.367133246527778</v>
      </c>
      <c r="R15" s="29"/>
      <c r="S15" s="30"/>
      <c r="T15" s="30"/>
      <c r="U15" s="31"/>
    </row>
    <row r="16" spans="1:21" ht="12.75">
      <c r="A16" s="26">
        <v>1862</v>
      </c>
      <c r="B16" s="27"/>
      <c r="C16" s="26">
        <v>19.5</v>
      </c>
      <c r="D16" s="26"/>
      <c r="E16" s="26">
        <v>73.5</v>
      </c>
      <c r="F16" s="27"/>
      <c r="G16" s="26">
        <f t="shared" si="3"/>
        <v>14.375</v>
      </c>
      <c r="H16" s="26" t="s">
        <v>12</v>
      </c>
      <c r="I16" s="26">
        <f t="shared" si="2"/>
        <v>33.3125</v>
      </c>
      <c r="J16" s="27"/>
      <c r="K16" s="26">
        <f t="shared" si="4"/>
        <v>14</v>
      </c>
      <c r="L16" s="26" t="s">
        <v>12</v>
      </c>
      <c r="M16" s="26">
        <f t="shared" si="0"/>
        <v>33.3125</v>
      </c>
      <c r="N16" s="27"/>
      <c r="O16" s="38">
        <f t="shared" si="5"/>
        <v>3.325466579861111</v>
      </c>
      <c r="P16" s="38">
        <f t="shared" si="6"/>
        <v>3.2387152777777777</v>
      </c>
      <c r="Q16" s="38">
        <f t="shared" si="1"/>
        <v>6.564181857638889</v>
      </c>
      <c r="R16" s="29"/>
      <c r="S16" s="30"/>
      <c r="T16" s="30"/>
      <c r="U16" s="31"/>
    </row>
    <row r="17" spans="1:21" ht="12.75">
      <c r="A17" s="20">
        <v>1870</v>
      </c>
      <c r="B17" s="22"/>
      <c r="C17" s="4">
        <v>19.5</v>
      </c>
      <c r="D17" s="23"/>
      <c r="E17" s="4">
        <v>83.5</v>
      </c>
      <c r="F17" s="22"/>
      <c r="G17" s="6">
        <f>C17-5.125</f>
        <v>14.375</v>
      </c>
      <c r="H17" s="6" t="s">
        <v>12</v>
      </c>
      <c r="I17" s="6">
        <f t="shared" si="2"/>
        <v>38.3125</v>
      </c>
      <c r="J17" s="22"/>
      <c r="K17" s="6">
        <f t="shared" si="4"/>
        <v>14</v>
      </c>
      <c r="L17" s="6" t="s">
        <v>12</v>
      </c>
      <c r="M17" s="6">
        <f t="shared" si="0"/>
        <v>38.3125</v>
      </c>
      <c r="N17" s="22"/>
      <c r="O17" s="39">
        <f t="shared" si="5"/>
        <v>3.8245985243055554</v>
      </c>
      <c r="P17" s="39">
        <f t="shared" si="6"/>
        <v>3.724826388888889</v>
      </c>
      <c r="Q17" s="39">
        <f t="shared" si="1"/>
        <v>7.549424913194445</v>
      </c>
      <c r="R17" s="29"/>
      <c r="S17" s="30"/>
      <c r="T17" s="30"/>
      <c r="U17" s="31"/>
    </row>
    <row r="18" spans="1:21" ht="12.75">
      <c r="A18" s="23"/>
      <c r="B18" s="22"/>
      <c r="C18" s="23"/>
      <c r="D18" s="23"/>
      <c r="E18" s="23"/>
      <c r="F18" s="22"/>
      <c r="G18" s="25"/>
      <c r="H18" s="23"/>
      <c r="I18" s="23"/>
      <c r="J18" s="22"/>
      <c r="K18" s="25"/>
      <c r="L18" s="23"/>
      <c r="M18" s="23"/>
      <c r="N18" s="22"/>
      <c r="O18" s="40"/>
      <c r="P18" s="40"/>
      <c r="Q18" s="40"/>
      <c r="R18" s="29"/>
      <c r="S18" s="32"/>
      <c r="T18" s="32"/>
      <c r="U18" s="31"/>
    </row>
    <row r="19" spans="1:21" ht="12.75">
      <c r="A19" s="26">
        <v>2030</v>
      </c>
      <c r="B19" s="27"/>
      <c r="C19" s="26">
        <v>23.5</v>
      </c>
      <c r="D19" s="26"/>
      <c r="E19" s="26">
        <v>35.5</v>
      </c>
      <c r="F19" s="27"/>
      <c r="G19" s="26">
        <f>C19-5.125</f>
        <v>18.375</v>
      </c>
      <c r="H19" s="26" t="s">
        <v>12</v>
      </c>
      <c r="I19" s="26">
        <f>(E19/2)-3.4375</f>
        <v>14.3125</v>
      </c>
      <c r="J19" s="27"/>
      <c r="K19" s="26">
        <f>C19-5.5</f>
        <v>18</v>
      </c>
      <c r="L19" s="26"/>
      <c r="M19" s="26">
        <f t="shared" si="0"/>
        <v>14.3125</v>
      </c>
      <c r="N19" s="27"/>
      <c r="O19" s="38">
        <f aca="true" t="shared" si="7" ref="O19:O32">(((C19-5.125)*((E19/2)-3.4375))/144)</f>
        <v>1.8263346354166667</v>
      </c>
      <c r="P19" s="38">
        <f aca="true" t="shared" si="8" ref="P19:P32">((C19-5.5)*((E19/2)-3.4375)/144)</f>
        <v>1.7890625</v>
      </c>
      <c r="Q19" s="38">
        <f aca="true" t="shared" si="9" ref="Q19:Q32">O19+P19</f>
        <v>3.615397135416667</v>
      </c>
      <c r="R19" s="29"/>
      <c r="S19" s="30"/>
      <c r="T19" s="30"/>
      <c r="U19" s="31"/>
    </row>
    <row r="20" spans="1:21" ht="12.75">
      <c r="A20" s="4">
        <v>2032</v>
      </c>
      <c r="B20" s="5"/>
      <c r="C20" s="4">
        <v>23.5</v>
      </c>
      <c r="D20" s="4"/>
      <c r="E20" s="4">
        <v>37.5</v>
      </c>
      <c r="F20" s="5"/>
      <c r="G20" s="6">
        <f>C20-5.125</f>
        <v>18.375</v>
      </c>
      <c r="H20" s="6" t="s">
        <v>12</v>
      </c>
      <c r="I20" s="6">
        <f aca="true" t="shared" si="10" ref="I20:I32">(E20/2)-3.4375</f>
        <v>15.3125</v>
      </c>
      <c r="J20" s="5"/>
      <c r="K20" s="6">
        <f>C20-5.5</f>
        <v>18</v>
      </c>
      <c r="L20" s="6"/>
      <c r="M20" s="6">
        <f t="shared" si="0"/>
        <v>15.3125</v>
      </c>
      <c r="N20" s="5"/>
      <c r="O20" s="39">
        <f t="shared" si="7"/>
        <v>1.9539388020833333</v>
      </c>
      <c r="P20" s="39">
        <f t="shared" si="8"/>
        <v>1.9140625</v>
      </c>
      <c r="Q20" s="39">
        <f t="shared" si="9"/>
        <v>3.868001302083333</v>
      </c>
      <c r="R20" s="29"/>
      <c r="S20" s="30"/>
      <c r="T20" s="30"/>
      <c r="U20" s="31"/>
    </row>
    <row r="21" spans="1:21" ht="12.75">
      <c r="A21" s="26">
        <v>2038</v>
      </c>
      <c r="B21" s="27"/>
      <c r="C21" s="26">
        <v>23.5</v>
      </c>
      <c r="D21" s="26"/>
      <c r="E21" s="26">
        <v>43.5</v>
      </c>
      <c r="F21" s="27"/>
      <c r="G21" s="26">
        <f aca="true" t="shared" si="11" ref="G21:G32">C21-5.125</f>
        <v>18.375</v>
      </c>
      <c r="H21" s="26" t="s">
        <v>12</v>
      </c>
      <c r="I21" s="26">
        <f t="shared" si="10"/>
        <v>18.3125</v>
      </c>
      <c r="J21" s="27"/>
      <c r="K21" s="26">
        <f aca="true" t="shared" si="12" ref="K21:K32">C21-5.5</f>
        <v>18</v>
      </c>
      <c r="L21" s="26"/>
      <c r="M21" s="26">
        <f t="shared" si="0"/>
        <v>18.3125</v>
      </c>
      <c r="N21" s="27"/>
      <c r="O21" s="38">
        <f t="shared" si="7"/>
        <v>2.3367513020833335</v>
      </c>
      <c r="P21" s="38">
        <f t="shared" si="8"/>
        <v>2.2890625</v>
      </c>
      <c r="Q21" s="38">
        <f t="shared" si="9"/>
        <v>4.625813802083334</v>
      </c>
      <c r="R21" s="29"/>
      <c r="S21" s="30"/>
      <c r="T21" s="30"/>
      <c r="U21" s="31"/>
    </row>
    <row r="22" spans="1:21" ht="12.75">
      <c r="A22" s="4">
        <v>20310</v>
      </c>
      <c r="B22" s="5"/>
      <c r="C22" s="4">
        <v>23.5</v>
      </c>
      <c r="D22" s="4"/>
      <c r="E22" s="4">
        <v>45.5</v>
      </c>
      <c r="F22" s="5"/>
      <c r="G22" s="6">
        <f t="shared" si="11"/>
        <v>18.375</v>
      </c>
      <c r="H22" s="6" t="s">
        <v>12</v>
      </c>
      <c r="I22" s="6">
        <f t="shared" si="10"/>
        <v>19.3125</v>
      </c>
      <c r="J22" s="5"/>
      <c r="K22" s="6">
        <f t="shared" si="12"/>
        <v>18</v>
      </c>
      <c r="L22" s="6"/>
      <c r="M22" s="6">
        <f t="shared" si="0"/>
        <v>19.3125</v>
      </c>
      <c r="N22" s="5"/>
      <c r="O22" s="39">
        <f t="shared" si="7"/>
        <v>2.46435546875</v>
      </c>
      <c r="P22" s="39">
        <f t="shared" si="8"/>
        <v>2.4140625</v>
      </c>
      <c r="Q22" s="39">
        <f t="shared" si="9"/>
        <v>4.87841796875</v>
      </c>
      <c r="R22" s="29"/>
      <c r="S22" s="30"/>
      <c r="T22" s="30"/>
      <c r="U22" s="31"/>
    </row>
    <row r="23" spans="1:21" ht="12.75">
      <c r="A23" s="26">
        <v>2040</v>
      </c>
      <c r="B23" s="27"/>
      <c r="C23" s="26">
        <v>23.5</v>
      </c>
      <c r="D23" s="26"/>
      <c r="E23" s="26">
        <v>47.5</v>
      </c>
      <c r="F23" s="27"/>
      <c r="G23" s="26">
        <f t="shared" si="11"/>
        <v>18.375</v>
      </c>
      <c r="H23" s="26" t="s">
        <v>12</v>
      </c>
      <c r="I23" s="26">
        <f t="shared" si="10"/>
        <v>20.3125</v>
      </c>
      <c r="J23" s="27"/>
      <c r="K23" s="26">
        <f t="shared" si="12"/>
        <v>18</v>
      </c>
      <c r="L23" s="26"/>
      <c r="M23" s="26">
        <f t="shared" si="0"/>
        <v>20.3125</v>
      </c>
      <c r="N23" s="27"/>
      <c r="O23" s="38">
        <f t="shared" si="7"/>
        <v>2.5919596354166665</v>
      </c>
      <c r="P23" s="38">
        <f t="shared" si="8"/>
        <v>2.5390625</v>
      </c>
      <c r="Q23" s="38">
        <f t="shared" si="9"/>
        <v>5.131022135416666</v>
      </c>
      <c r="R23" s="29"/>
      <c r="S23" s="30"/>
      <c r="T23" s="30"/>
      <c r="U23" s="31"/>
    </row>
    <row r="24" spans="1:21" ht="12.75">
      <c r="A24" s="4">
        <v>2042</v>
      </c>
      <c r="B24" s="5"/>
      <c r="C24" s="4">
        <v>23.5</v>
      </c>
      <c r="D24" s="4"/>
      <c r="E24" s="4">
        <v>49.5</v>
      </c>
      <c r="F24" s="5"/>
      <c r="G24" s="6">
        <f t="shared" si="11"/>
        <v>18.375</v>
      </c>
      <c r="H24" s="6" t="s">
        <v>12</v>
      </c>
      <c r="I24" s="6">
        <f t="shared" si="10"/>
        <v>21.3125</v>
      </c>
      <c r="J24" s="5"/>
      <c r="K24" s="6">
        <f t="shared" si="12"/>
        <v>18</v>
      </c>
      <c r="L24" s="6"/>
      <c r="M24" s="6">
        <f t="shared" si="0"/>
        <v>21.3125</v>
      </c>
      <c r="N24" s="5"/>
      <c r="O24" s="39">
        <f t="shared" si="7"/>
        <v>2.7195638020833335</v>
      </c>
      <c r="P24" s="39">
        <f t="shared" si="8"/>
        <v>2.6640625</v>
      </c>
      <c r="Q24" s="39">
        <f t="shared" si="9"/>
        <v>5.383626302083334</v>
      </c>
      <c r="R24" s="29"/>
      <c r="S24" s="30"/>
      <c r="T24" s="30"/>
      <c r="U24" s="31"/>
    </row>
    <row r="25" spans="1:21" ht="12.75">
      <c r="A25" s="26">
        <v>2044</v>
      </c>
      <c r="B25" s="27"/>
      <c r="C25" s="26">
        <v>23.5</v>
      </c>
      <c r="D25" s="26"/>
      <c r="E25" s="26">
        <v>51.5</v>
      </c>
      <c r="F25" s="27"/>
      <c r="G25" s="26">
        <f t="shared" si="11"/>
        <v>18.375</v>
      </c>
      <c r="H25" s="26" t="s">
        <v>12</v>
      </c>
      <c r="I25" s="26">
        <f t="shared" si="10"/>
        <v>22.3125</v>
      </c>
      <c r="J25" s="27"/>
      <c r="K25" s="26">
        <f t="shared" si="12"/>
        <v>18</v>
      </c>
      <c r="L25" s="26"/>
      <c r="M25" s="26">
        <f t="shared" si="0"/>
        <v>22.3125</v>
      </c>
      <c r="N25" s="27"/>
      <c r="O25" s="38">
        <f t="shared" si="7"/>
        <v>2.84716796875</v>
      </c>
      <c r="P25" s="38">
        <f t="shared" si="8"/>
        <v>2.7890625</v>
      </c>
      <c r="Q25" s="38">
        <f t="shared" si="9"/>
        <v>5.63623046875</v>
      </c>
      <c r="R25" s="29"/>
      <c r="S25" s="30"/>
      <c r="T25" s="30"/>
      <c r="U25" s="31"/>
    </row>
    <row r="26" spans="1:21" ht="12.75">
      <c r="A26" s="4">
        <v>2046</v>
      </c>
      <c r="B26" s="5"/>
      <c r="C26" s="4">
        <v>23.5</v>
      </c>
      <c r="D26" s="4"/>
      <c r="E26" s="6">
        <v>53.5</v>
      </c>
      <c r="F26" s="5"/>
      <c r="G26" s="6">
        <f t="shared" si="11"/>
        <v>18.375</v>
      </c>
      <c r="H26" s="6" t="s">
        <v>12</v>
      </c>
      <c r="I26" s="6">
        <f t="shared" si="10"/>
        <v>23.3125</v>
      </c>
      <c r="J26" s="5"/>
      <c r="K26" s="6">
        <f t="shared" si="12"/>
        <v>18</v>
      </c>
      <c r="L26" s="6"/>
      <c r="M26" s="6">
        <f t="shared" si="0"/>
        <v>23.3125</v>
      </c>
      <c r="N26" s="5"/>
      <c r="O26" s="39">
        <f t="shared" si="7"/>
        <v>2.9747721354166665</v>
      </c>
      <c r="P26" s="39">
        <f t="shared" si="8"/>
        <v>2.9140625</v>
      </c>
      <c r="Q26" s="39">
        <f t="shared" si="9"/>
        <v>5.888834635416666</v>
      </c>
      <c r="R26" s="29"/>
      <c r="S26" s="30"/>
      <c r="T26" s="30"/>
      <c r="U26" s="31"/>
    </row>
    <row r="27" spans="1:21" ht="12.75">
      <c r="A27" s="26">
        <v>2050</v>
      </c>
      <c r="B27" s="27"/>
      <c r="C27" s="26">
        <v>23.5</v>
      </c>
      <c r="D27" s="26"/>
      <c r="E27" s="26">
        <v>59.5</v>
      </c>
      <c r="F27" s="27"/>
      <c r="G27" s="26">
        <f t="shared" si="11"/>
        <v>18.375</v>
      </c>
      <c r="H27" s="26" t="s">
        <v>12</v>
      </c>
      <c r="I27" s="26">
        <f t="shared" si="10"/>
        <v>26.3125</v>
      </c>
      <c r="J27" s="27"/>
      <c r="K27" s="26">
        <f t="shared" si="12"/>
        <v>18</v>
      </c>
      <c r="L27" s="26"/>
      <c r="M27" s="26">
        <f t="shared" si="0"/>
        <v>26.3125</v>
      </c>
      <c r="N27" s="27"/>
      <c r="O27" s="38">
        <f t="shared" si="7"/>
        <v>3.3575846354166665</v>
      </c>
      <c r="P27" s="38">
        <f t="shared" si="8"/>
        <v>3.2890625</v>
      </c>
      <c r="Q27" s="38">
        <f t="shared" si="9"/>
        <v>6.646647135416666</v>
      </c>
      <c r="R27" s="29"/>
      <c r="S27" s="30"/>
      <c r="T27" s="30"/>
      <c r="U27" s="31"/>
    </row>
    <row r="28" spans="1:21" ht="12.75">
      <c r="A28" s="4">
        <v>2052</v>
      </c>
      <c r="B28" s="5"/>
      <c r="C28" s="4">
        <v>23.5</v>
      </c>
      <c r="D28" s="4"/>
      <c r="E28" s="4">
        <v>61.5</v>
      </c>
      <c r="F28" s="5"/>
      <c r="G28" s="6">
        <f t="shared" si="11"/>
        <v>18.375</v>
      </c>
      <c r="H28" s="6" t="s">
        <v>12</v>
      </c>
      <c r="I28" s="6">
        <f t="shared" si="10"/>
        <v>27.3125</v>
      </c>
      <c r="J28" s="5"/>
      <c r="K28" s="6">
        <f t="shared" si="12"/>
        <v>18</v>
      </c>
      <c r="L28" s="6"/>
      <c r="M28" s="6">
        <f t="shared" si="0"/>
        <v>27.3125</v>
      </c>
      <c r="N28" s="5"/>
      <c r="O28" s="39">
        <f t="shared" si="7"/>
        <v>3.4851888020833335</v>
      </c>
      <c r="P28" s="39">
        <f t="shared" si="8"/>
        <v>3.4140625</v>
      </c>
      <c r="Q28" s="39">
        <f t="shared" si="9"/>
        <v>6.899251302083334</v>
      </c>
      <c r="R28" s="29"/>
      <c r="S28" s="30"/>
      <c r="T28" s="30"/>
      <c r="U28" s="31"/>
    </row>
    <row r="29" spans="1:21" ht="12.75">
      <c r="A29" s="26">
        <v>2056</v>
      </c>
      <c r="B29" s="27"/>
      <c r="C29" s="26">
        <v>23.5</v>
      </c>
      <c r="D29" s="26"/>
      <c r="E29" s="26">
        <v>65.5</v>
      </c>
      <c r="F29" s="27"/>
      <c r="G29" s="26">
        <f t="shared" si="11"/>
        <v>18.375</v>
      </c>
      <c r="H29" s="26" t="s">
        <v>12</v>
      </c>
      <c r="I29" s="26">
        <f t="shared" si="10"/>
        <v>29.3125</v>
      </c>
      <c r="J29" s="27"/>
      <c r="K29" s="26">
        <f t="shared" si="12"/>
        <v>18</v>
      </c>
      <c r="L29" s="26"/>
      <c r="M29" s="26">
        <f t="shared" si="0"/>
        <v>29.3125</v>
      </c>
      <c r="N29" s="27"/>
      <c r="O29" s="38">
        <f t="shared" si="7"/>
        <v>3.7403971354166665</v>
      </c>
      <c r="P29" s="38">
        <f t="shared" si="8"/>
        <v>3.6640625</v>
      </c>
      <c r="Q29" s="38">
        <f t="shared" si="9"/>
        <v>7.404459635416666</v>
      </c>
      <c r="R29" s="29"/>
      <c r="S29" s="30"/>
      <c r="T29" s="30"/>
      <c r="U29" s="31"/>
    </row>
    <row r="30" spans="1:21" ht="12.75">
      <c r="A30" s="4">
        <v>2060</v>
      </c>
      <c r="B30" s="5"/>
      <c r="C30" s="4">
        <v>23.5</v>
      </c>
      <c r="D30" s="4"/>
      <c r="E30" s="4">
        <v>71.5</v>
      </c>
      <c r="F30" s="5"/>
      <c r="G30" s="6">
        <f t="shared" si="11"/>
        <v>18.375</v>
      </c>
      <c r="H30" s="6" t="s">
        <v>12</v>
      </c>
      <c r="I30" s="6">
        <f t="shared" si="10"/>
        <v>32.3125</v>
      </c>
      <c r="J30" s="5"/>
      <c r="K30" s="6">
        <f t="shared" si="12"/>
        <v>18</v>
      </c>
      <c r="L30" s="6"/>
      <c r="M30" s="6">
        <f t="shared" si="0"/>
        <v>32.3125</v>
      </c>
      <c r="N30" s="5"/>
      <c r="O30" s="39">
        <f t="shared" si="7"/>
        <v>4.123209635416667</v>
      </c>
      <c r="P30" s="39">
        <f t="shared" si="8"/>
        <v>4.0390625</v>
      </c>
      <c r="Q30" s="39">
        <f t="shared" si="9"/>
        <v>8.162272135416668</v>
      </c>
      <c r="R30" s="29"/>
      <c r="S30" s="30"/>
      <c r="T30" s="30"/>
      <c r="U30" s="31"/>
    </row>
    <row r="31" spans="1:21" ht="12.75">
      <c r="A31" s="26">
        <v>2062</v>
      </c>
      <c r="B31" s="27"/>
      <c r="C31" s="26">
        <v>23.5</v>
      </c>
      <c r="D31" s="26"/>
      <c r="E31" s="26">
        <v>73.5</v>
      </c>
      <c r="F31" s="27"/>
      <c r="G31" s="26">
        <f t="shared" si="11"/>
        <v>18.375</v>
      </c>
      <c r="H31" s="26" t="s">
        <v>12</v>
      </c>
      <c r="I31" s="26">
        <f t="shared" si="10"/>
        <v>33.3125</v>
      </c>
      <c r="J31" s="27"/>
      <c r="K31" s="26">
        <f t="shared" si="12"/>
        <v>18</v>
      </c>
      <c r="L31" s="26"/>
      <c r="M31" s="26">
        <f t="shared" si="0"/>
        <v>33.3125</v>
      </c>
      <c r="N31" s="27"/>
      <c r="O31" s="38">
        <f t="shared" si="7"/>
        <v>4.250813802083333</v>
      </c>
      <c r="P31" s="38">
        <f t="shared" si="8"/>
        <v>4.1640625</v>
      </c>
      <c r="Q31" s="38">
        <f t="shared" si="9"/>
        <v>8.414876302083332</v>
      </c>
      <c r="R31" s="29"/>
      <c r="S31" s="30"/>
      <c r="T31" s="30"/>
      <c r="U31" s="31"/>
    </row>
    <row r="32" spans="1:21" ht="12.75">
      <c r="A32" s="4">
        <v>2070</v>
      </c>
      <c r="B32" s="5"/>
      <c r="C32" s="4">
        <v>23.5</v>
      </c>
      <c r="D32" s="4"/>
      <c r="E32" s="4">
        <v>83.5</v>
      </c>
      <c r="F32" s="5"/>
      <c r="G32" s="6">
        <f t="shared" si="11"/>
        <v>18.375</v>
      </c>
      <c r="H32" s="6" t="s">
        <v>12</v>
      </c>
      <c r="I32" s="6">
        <f t="shared" si="10"/>
        <v>38.3125</v>
      </c>
      <c r="J32" s="5"/>
      <c r="K32" s="6">
        <f t="shared" si="12"/>
        <v>18</v>
      </c>
      <c r="L32" s="6"/>
      <c r="M32" s="6">
        <f t="shared" si="0"/>
        <v>38.3125</v>
      </c>
      <c r="N32" s="5"/>
      <c r="O32" s="39">
        <f t="shared" si="7"/>
        <v>4.888834635416667</v>
      </c>
      <c r="P32" s="39">
        <f t="shared" si="8"/>
        <v>4.7890625</v>
      </c>
      <c r="Q32" s="39">
        <f t="shared" si="9"/>
        <v>9.677897135416668</v>
      </c>
      <c r="R32" s="29"/>
      <c r="S32" s="30"/>
      <c r="T32" s="30"/>
      <c r="U32" s="31"/>
    </row>
    <row r="33" spans="1:21" ht="12.75">
      <c r="A33" s="23"/>
      <c r="B33" s="22"/>
      <c r="C33" s="23"/>
      <c r="D33" s="23"/>
      <c r="E33" s="23"/>
      <c r="F33" s="22"/>
      <c r="G33" s="25"/>
      <c r="H33" s="23"/>
      <c r="I33" s="23"/>
      <c r="J33" s="22"/>
      <c r="K33" s="25"/>
      <c r="L33" s="23"/>
      <c r="M33" s="23"/>
      <c r="N33" s="22"/>
      <c r="O33" s="40"/>
      <c r="P33" s="40"/>
      <c r="Q33" s="40"/>
      <c r="R33" s="29"/>
      <c r="S33" s="32"/>
      <c r="T33" s="32"/>
      <c r="U33" s="31"/>
    </row>
    <row r="34" spans="1:21" ht="12.75">
      <c r="A34" s="26">
        <v>2430</v>
      </c>
      <c r="B34" s="27"/>
      <c r="C34" s="26">
        <v>27.5</v>
      </c>
      <c r="D34" s="26"/>
      <c r="E34" s="26">
        <v>35.5</v>
      </c>
      <c r="F34" s="27"/>
      <c r="G34" s="26">
        <f>C34-5.125</f>
        <v>22.375</v>
      </c>
      <c r="H34" s="26" t="s">
        <v>12</v>
      </c>
      <c r="I34" s="26">
        <f>(E34/2)-3.4375</f>
        <v>14.3125</v>
      </c>
      <c r="J34" s="27"/>
      <c r="K34" s="26">
        <f>C34-5.5</f>
        <v>22</v>
      </c>
      <c r="L34" s="26"/>
      <c r="M34" s="26">
        <f t="shared" si="0"/>
        <v>14.3125</v>
      </c>
      <c r="N34" s="27"/>
      <c r="O34" s="38">
        <f aca="true" t="shared" si="13" ref="O34:O47">(((C34-5.125)*((E34/2)-3.4375))/144)</f>
        <v>2.223904079861111</v>
      </c>
      <c r="P34" s="38">
        <f aca="true" t="shared" si="14" ref="P34:P47">((C34-5.5)*((E34/2)-3.4375)/144)</f>
        <v>2.1866319444444446</v>
      </c>
      <c r="Q34" s="38">
        <f aca="true" t="shared" si="15" ref="Q34:Q47">O34+P34</f>
        <v>4.410536024305555</v>
      </c>
      <c r="R34" s="29"/>
      <c r="S34" s="30"/>
      <c r="T34" s="30"/>
      <c r="U34" s="31"/>
    </row>
    <row r="35" spans="1:21" ht="12.75">
      <c r="A35" s="4">
        <v>2432</v>
      </c>
      <c r="B35" s="5"/>
      <c r="C35" s="4">
        <v>27.5</v>
      </c>
      <c r="D35" s="4"/>
      <c r="E35" s="4">
        <v>37.5</v>
      </c>
      <c r="F35" s="5"/>
      <c r="G35" s="6">
        <f>C35-5.125</f>
        <v>22.375</v>
      </c>
      <c r="H35" s="6" t="s">
        <v>12</v>
      </c>
      <c r="I35" s="6">
        <f aca="true" t="shared" si="16" ref="I35:I47">(E35/2)-3.4375</f>
        <v>15.3125</v>
      </c>
      <c r="J35" s="5"/>
      <c r="K35" s="6">
        <f>C35-5.5</f>
        <v>22</v>
      </c>
      <c r="L35" s="6"/>
      <c r="M35" s="6">
        <f t="shared" si="0"/>
        <v>15.3125</v>
      </c>
      <c r="N35" s="5"/>
      <c r="O35" s="39">
        <f t="shared" si="13"/>
        <v>2.3792860243055554</v>
      </c>
      <c r="P35" s="39">
        <f t="shared" si="14"/>
        <v>2.3394097222222223</v>
      </c>
      <c r="Q35" s="39">
        <f t="shared" si="15"/>
        <v>4.718695746527778</v>
      </c>
      <c r="R35" s="29"/>
      <c r="S35" s="30"/>
      <c r="T35" s="30"/>
      <c r="U35" s="31"/>
    </row>
    <row r="36" spans="1:21" ht="12.75">
      <c r="A36" s="26">
        <v>2438</v>
      </c>
      <c r="B36" s="27"/>
      <c r="C36" s="26">
        <v>27.5</v>
      </c>
      <c r="D36" s="26"/>
      <c r="E36" s="26">
        <v>43.5</v>
      </c>
      <c r="F36" s="27"/>
      <c r="G36" s="26">
        <f aca="true" t="shared" si="17" ref="G36:G46">C36-5.125</f>
        <v>22.375</v>
      </c>
      <c r="H36" s="26" t="s">
        <v>12</v>
      </c>
      <c r="I36" s="26">
        <f t="shared" si="16"/>
        <v>18.3125</v>
      </c>
      <c r="J36" s="27"/>
      <c r="K36" s="26">
        <f aca="true" t="shared" si="18" ref="K36:K47">C36-5.5</f>
        <v>22</v>
      </c>
      <c r="L36" s="26"/>
      <c r="M36" s="26">
        <f t="shared" si="0"/>
        <v>18.3125</v>
      </c>
      <c r="N36" s="27"/>
      <c r="O36" s="38">
        <f t="shared" si="13"/>
        <v>2.845431857638889</v>
      </c>
      <c r="P36" s="38">
        <f t="shared" si="14"/>
        <v>2.7977430555555554</v>
      </c>
      <c r="Q36" s="38">
        <f t="shared" si="15"/>
        <v>5.643174913194445</v>
      </c>
      <c r="R36" s="29"/>
      <c r="S36" s="30"/>
      <c r="T36" s="30"/>
      <c r="U36" s="31"/>
    </row>
    <row r="37" spans="1:21" ht="12.75">
      <c r="A37" s="4">
        <v>24310</v>
      </c>
      <c r="B37" s="5"/>
      <c r="C37" s="4">
        <v>27.5</v>
      </c>
      <c r="D37" s="4"/>
      <c r="E37" s="4">
        <v>45.5</v>
      </c>
      <c r="F37" s="5"/>
      <c r="G37" s="6">
        <f t="shared" si="17"/>
        <v>22.375</v>
      </c>
      <c r="H37" s="6" t="s">
        <v>12</v>
      </c>
      <c r="I37" s="6">
        <f t="shared" si="16"/>
        <v>19.3125</v>
      </c>
      <c r="J37" s="5"/>
      <c r="K37" s="6">
        <f t="shared" si="18"/>
        <v>22</v>
      </c>
      <c r="L37" s="6"/>
      <c r="M37" s="6">
        <f t="shared" si="0"/>
        <v>19.3125</v>
      </c>
      <c r="N37" s="5"/>
      <c r="O37" s="39">
        <f t="shared" si="13"/>
        <v>3.0008138020833335</v>
      </c>
      <c r="P37" s="39">
        <f t="shared" si="14"/>
        <v>2.9505208333333335</v>
      </c>
      <c r="Q37" s="39">
        <f t="shared" si="15"/>
        <v>5.951334635416667</v>
      </c>
      <c r="R37" s="29"/>
      <c r="S37" s="30"/>
      <c r="T37" s="30"/>
      <c r="U37" s="31"/>
    </row>
    <row r="38" spans="1:21" ht="12.75">
      <c r="A38" s="26">
        <v>2440</v>
      </c>
      <c r="B38" s="27"/>
      <c r="C38" s="26">
        <v>27.5</v>
      </c>
      <c r="D38" s="26"/>
      <c r="E38" s="26">
        <v>47.5</v>
      </c>
      <c r="F38" s="27"/>
      <c r="G38" s="26">
        <f t="shared" si="17"/>
        <v>22.375</v>
      </c>
      <c r="H38" s="26" t="s">
        <v>12</v>
      </c>
      <c r="I38" s="26">
        <f t="shared" si="16"/>
        <v>20.3125</v>
      </c>
      <c r="J38" s="27"/>
      <c r="K38" s="26">
        <f t="shared" si="18"/>
        <v>22</v>
      </c>
      <c r="L38" s="26"/>
      <c r="M38" s="26">
        <f t="shared" si="0"/>
        <v>20.3125</v>
      </c>
      <c r="N38" s="27"/>
      <c r="O38" s="38">
        <f t="shared" si="13"/>
        <v>3.1561957465277777</v>
      </c>
      <c r="P38" s="38">
        <f t="shared" si="14"/>
        <v>3.103298611111111</v>
      </c>
      <c r="Q38" s="38">
        <f t="shared" si="15"/>
        <v>6.259494357638889</v>
      </c>
      <c r="R38" s="29"/>
      <c r="S38" s="30"/>
      <c r="T38" s="30"/>
      <c r="U38" s="31"/>
    </row>
    <row r="39" spans="1:21" ht="12.75">
      <c r="A39" s="4">
        <v>2442</v>
      </c>
      <c r="B39" s="5"/>
      <c r="C39" s="4">
        <v>27.5</v>
      </c>
      <c r="D39" s="4"/>
      <c r="E39" s="4">
        <v>49.5</v>
      </c>
      <c r="F39" s="5"/>
      <c r="G39" s="6">
        <f t="shared" si="17"/>
        <v>22.375</v>
      </c>
      <c r="H39" s="6" t="s">
        <v>12</v>
      </c>
      <c r="I39" s="6">
        <f t="shared" si="16"/>
        <v>21.3125</v>
      </c>
      <c r="J39" s="5"/>
      <c r="K39" s="6">
        <f t="shared" si="18"/>
        <v>22</v>
      </c>
      <c r="L39" s="6"/>
      <c r="M39" s="6">
        <f t="shared" si="0"/>
        <v>21.3125</v>
      </c>
      <c r="N39" s="5"/>
      <c r="O39" s="39">
        <f t="shared" si="13"/>
        <v>3.3115776909722223</v>
      </c>
      <c r="P39" s="39">
        <f t="shared" si="14"/>
        <v>3.256076388888889</v>
      </c>
      <c r="Q39" s="39">
        <f t="shared" si="15"/>
        <v>6.567654079861111</v>
      </c>
      <c r="R39" s="29"/>
      <c r="S39" s="30"/>
      <c r="T39" s="30"/>
      <c r="U39" s="31"/>
    </row>
    <row r="40" spans="1:21" ht="12.75">
      <c r="A40" s="26">
        <v>2444</v>
      </c>
      <c r="B40" s="27"/>
      <c r="C40" s="26">
        <v>27.5</v>
      </c>
      <c r="D40" s="26"/>
      <c r="E40" s="26">
        <v>51.5</v>
      </c>
      <c r="F40" s="27"/>
      <c r="G40" s="26">
        <f t="shared" si="17"/>
        <v>22.375</v>
      </c>
      <c r="H40" s="26" t="s">
        <v>12</v>
      </c>
      <c r="I40" s="26">
        <f t="shared" si="16"/>
        <v>22.3125</v>
      </c>
      <c r="J40" s="27"/>
      <c r="K40" s="26">
        <f t="shared" si="18"/>
        <v>22</v>
      </c>
      <c r="L40" s="26"/>
      <c r="M40" s="26">
        <f t="shared" si="0"/>
        <v>22.3125</v>
      </c>
      <c r="N40" s="27"/>
      <c r="O40" s="38">
        <f t="shared" si="13"/>
        <v>3.4669596354166665</v>
      </c>
      <c r="P40" s="38">
        <f t="shared" si="14"/>
        <v>3.4088541666666665</v>
      </c>
      <c r="Q40" s="38">
        <f t="shared" si="15"/>
        <v>6.875813802083333</v>
      </c>
      <c r="R40" s="29"/>
      <c r="S40" s="30"/>
      <c r="T40" s="30"/>
      <c r="U40" s="31"/>
    </row>
    <row r="41" spans="1:21" ht="12.75">
      <c r="A41" s="4">
        <v>2446</v>
      </c>
      <c r="B41" s="5"/>
      <c r="C41" s="4">
        <v>27.5</v>
      </c>
      <c r="D41" s="4"/>
      <c r="E41" s="6">
        <v>53.5</v>
      </c>
      <c r="F41" s="5"/>
      <c r="G41" s="6">
        <f t="shared" si="17"/>
        <v>22.375</v>
      </c>
      <c r="H41" s="6" t="s">
        <v>12</v>
      </c>
      <c r="I41" s="6">
        <f t="shared" si="16"/>
        <v>23.3125</v>
      </c>
      <c r="J41" s="5"/>
      <c r="K41" s="6">
        <f t="shared" si="18"/>
        <v>22</v>
      </c>
      <c r="L41" s="6"/>
      <c r="M41" s="6">
        <f t="shared" si="0"/>
        <v>23.3125</v>
      </c>
      <c r="N41" s="5"/>
      <c r="O41" s="39">
        <f t="shared" si="13"/>
        <v>3.622341579861111</v>
      </c>
      <c r="P41" s="39">
        <f t="shared" si="14"/>
        <v>3.5616319444444446</v>
      </c>
      <c r="Q41" s="39">
        <f t="shared" si="15"/>
        <v>7.183973524305555</v>
      </c>
      <c r="R41" s="29"/>
      <c r="S41" s="30"/>
      <c r="T41" s="30"/>
      <c r="U41" s="31"/>
    </row>
    <row r="42" spans="1:21" ht="12.75">
      <c r="A42" s="26">
        <v>2450</v>
      </c>
      <c r="B42" s="27"/>
      <c r="C42" s="26">
        <v>27.5</v>
      </c>
      <c r="D42" s="26"/>
      <c r="E42" s="26">
        <v>59.5</v>
      </c>
      <c r="F42" s="27"/>
      <c r="G42" s="26">
        <f t="shared" si="17"/>
        <v>22.375</v>
      </c>
      <c r="H42" s="26" t="s">
        <v>12</v>
      </c>
      <c r="I42" s="26">
        <f t="shared" si="16"/>
        <v>26.3125</v>
      </c>
      <c r="J42" s="27"/>
      <c r="K42" s="26">
        <f t="shared" si="18"/>
        <v>22</v>
      </c>
      <c r="L42" s="26"/>
      <c r="M42" s="26">
        <f t="shared" si="0"/>
        <v>26.3125</v>
      </c>
      <c r="N42" s="27"/>
      <c r="O42" s="38">
        <f t="shared" si="13"/>
        <v>4.088487413194445</v>
      </c>
      <c r="P42" s="38">
        <f t="shared" si="14"/>
        <v>4.019965277777778</v>
      </c>
      <c r="Q42" s="38">
        <f t="shared" si="15"/>
        <v>8.108452690972221</v>
      </c>
      <c r="R42" s="29"/>
      <c r="S42" s="30"/>
      <c r="T42" s="30"/>
      <c r="U42" s="31"/>
    </row>
    <row r="43" spans="1:21" ht="12.75">
      <c r="A43" s="4">
        <v>2452</v>
      </c>
      <c r="B43" s="5"/>
      <c r="C43" s="4">
        <v>27.5</v>
      </c>
      <c r="D43" s="4"/>
      <c r="E43" s="4">
        <v>61.5</v>
      </c>
      <c r="F43" s="5"/>
      <c r="G43" s="6">
        <f t="shared" si="17"/>
        <v>22.375</v>
      </c>
      <c r="H43" s="6" t="s">
        <v>12</v>
      </c>
      <c r="I43" s="6">
        <f t="shared" si="16"/>
        <v>27.3125</v>
      </c>
      <c r="J43" s="5"/>
      <c r="K43" s="6">
        <f t="shared" si="18"/>
        <v>22</v>
      </c>
      <c r="L43" s="6"/>
      <c r="M43" s="6">
        <f t="shared" si="0"/>
        <v>27.3125</v>
      </c>
      <c r="N43" s="5"/>
      <c r="O43" s="39">
        <f t="shared" si="13"/>
        <v>4.243869357638889</v>
      </c>
      <c r="P43" s="39">
        <f t="shared" si="14"/>
        <v>4.172743055555555</v>
      </c>
      <c r="Q43" s="39">
        <f t="shared" si="15"/>
        <v>8.416612413194445</v>
      </c>
      <c r="R43" s="29"/>
      <c r="S43" s="30"/>
      <c r="T43" s="30"/>
      <c r="U43" s="31"/>
    </row>
    <row r="44" spans="1:21" ht="12.75">
      <c r="A44" s="26">
        <v>2456</v>
      </c>
      <c r="B44" s="27"/>
      <c r="C44" s="26">
        <v>27.5</v>
      </c>
      <c r="D44" s="26"/>
      <c r="E44" s="26">
        <v>65.5</v>
      </c>
      <c r="F44" s="27"/>
      <c r="G44" s="26">
        <f t="shared" si="17"/>
        <v>22.375</v>
      </c>
      <c r="H44" s="26" t="s">
        <v>12</v>
      </c>
      <c r="I44" s="26">
        <f t="shared" si="16"/>
        <v>29.3125</v>
      </c>
      <c r="J44" s="27"/>
      <c r="K44" s="26">
        <f t="shared" si="18"/>
        <v>22</v>
      </c>
      <c r="L44" s="26"/>
      <c r="M44" s="26">
        <f t="shared" si="0"/>
        <v>29.3125</v>
      </c>
      <c r="N44" s="27"/>
      <c r="O44" s="38">
        <f t="shared" si="13"/>
        <v>4.554633246527778</v>
      </c>
      <c r="P44" s="38">
        <f t="shared" si="14"/>
        <v>4.478298611111111</v>
      </c>
      <c r="Q44" s="38">
        <f t="shared" si="15"/>
        <v>9.03293185763889</v>
      </c>
      <c r="R44" s="29"/>
      <c r="S44" s="30"/>
      <c r="T44" s="30"/>
      <c r="U44" s="31"/>
    </row>
    <row r="45" spans="1:21" ht="12.75">
      <c r="A45" s="4">
        <v>2460</v>
      </c>
      <c r="B45" s="5"/>
      <c r="C45" s="4">
        <v>27.5</v>
      </c>
      <c r="D45" s="4"/>
      <c r="E45" s="4">
        <v>71.5</v>
      </c>
      <c r="F45" s="5"/>
      <c r="G45" s="6">
        <f t="shared" si="17"/>
        <v>22.375</v>
      </c>
      <c r="H45" s="6" t="s">
        <v>12</v>
      </c>
      <c r="I45" s="6">
        <f t="shared" si="16"/>
        <v>32.3125</v>
      </c>
      <c r="J45" s="5"/>
      <c r="K45" s="6">
        <f t="shared" si="18"/>
        <v>22</v>
      </c>
      <c r="L45" s="6"/>
      <c r="M45" s="6">
        <f t="shared" si="0"/>
        <v>32.3125</v>
      </c>
      <c r="N45" s="5"/>
      <c r="O45" s="39">
        <f t="shared" si="13"/>
        <v>5.020779079861111</v>
      </c>
      <c r="P45" s="39">
        <f t="shared" si="14"/>
        <v>4.936631944444445</v>
      </c>
      <c r="Q45" s="39">
        <f t="shared" si="15"/>
        <v>9.957411024305555</v>
      </c>
      <c r="R45" s="29"/>
      <c r="S45" s="30"/>
      <c r="T45" s="30"/>
      <c r="U45" s="31"/>
    </row>
    <row r="46" spans="1:21" ht="12.75">
      <c r="A46" s="26">
        <v>2462</v>
      </c>
      <c r="B46" s="27"/>
      <c r="C46" s="26">
        <v>27.5</v>
      </c>
      <c r="D46" s="26"/>
      <c r="E46" s="26">
        <v>73.5</v>
      </c>
      <c r="F46" s="27"/>
      <c r="G46" s="26">
        <f t="shared" si="17"/>
        <v>22.375</v>
      </c>
      <c r="H46" s="26" t="s">
        <v>12</v>
      </c>
      <c r="I46" s="26">
        <f t="shared" si="16"/>
        <v>33.3125</v>
      </c>
      <c r="J46" s="27"/>
      <c r="K46" s="26">
        <f t="shared" si="18"/>
        <v>22</v>
      </c>
      <c r="L46" s="26"/>
      <c r="M46" s="26">
        <f t="shared" si="0"/>
        <v>33.3125</v>
      </c>
      <c r="N46" s="27"/>
      <c r="O46" s="38">
        <f t="shared" si="13"/>
        <v>5.176161024305555</v>
      </c>
      <c r="P46" s="38">
        <f t="shared" si="14"/>
        <v>5.089409722222222</v>
      </c>
      <c r="Q46" s="38">
        <f t="shared" si="15"/>
        <v>10.265570746527779</v>
      </c>
      <c r="R46" s="29"/>
      <c r="S46" s="30"/>
      <c r="T46" s="30"/>
      <c r="U46" s="31"/>
    </row>
    <row r="47" spans="1:21" ht="12.75">
      <c r="A47" s="6">
        <v>2470</v>
      </c>
      <c r="B47" s="7"/>
      <c r="C47" s="4">
        <v>27.5</v>
      </c>
      <c r="D47" s="6"/>
      <c r="E47" s="4">
        <v>83.5</v>
      </c>
      <c r="F47" s="7"/>
      <c r="G47" s="26">
        <f>C47-5.125</f>
        <v>22.375</v>
      </c>
      <c r="H47" s="6" t="s">
        <v>12</v>
      </c>
      <c r="I47" s="6">
        <f t="shared" si="16"/>
        <v>38.3125</v>
      </c>
      <c r="J47" s="7"/>
      <c r="K47" s="6">
        <f t="shared" si="18"/>
        <v>22</v>
      </c>
      <c r="L47" s="6"/>
      <c r="M47" s="6">
        <f t="shared" si="0"/>
        <v>38.3125</v>
      </c>
      <c r="N47" s="7"/>
      <c r="O47" s="39">
        <f t="shared" si="13"/>
        <v>5.953070746527778</v>
      </c>
      <c r="P47" s="39">
        <f t="shared" si="14"/>
        <v>5.853298611111111</v>
      </c>
      <c r="Q47" s="39">
        <f t="shared" si="15"/>
        <v>11.80636935763889</v>
      </c>
      <c r="R47" s="29"/>
      <c r="S47" s="30"/>
      <c r="T47" s="30"/>
      <c r="U47" s="31"/>
    </row>
    <row r="48" spans="1:21" ht="12.75">
      <c r="A48" s="25"/>
      <c r="B48" s="24"/>
      <c r="C48" s="25"/>
      <c r="D48" s="25"/>
      <c r="E48" s="25"/>
      <c r="F48" s="24"/>
      <c r="G48" s="25"/>
      <c r="H48" s="25"/>
      <c r="I48" s="25"/>
      <c r="J48" s="24"/>
      <c r="K48" s="25"/>
      <c r="L48" s="25"/>
      <c r="M48" s="25"/>
      <c r="N48" s="24"/>
      <c r="O48" s="40"/>
      <c r="P48" s="40"/>
      <c r="Q48" s="40"/>
      <c r="R48" s="29"/>
      <c r="S48" s="30"/>
      <c r="T48" s="30"/>
      <c r="U48" s="31"/>
    </row>
    <row r="49" spans="1:21" ht="12.75">
      <c r="A49" s="26">
        <v>2630</v>
      </c>
      <c r="B49" s="27"/>
      <c r="C49" s="26">
        <v>29.5</v>
      </c>
      <c r="D49" s="26"/>
      <c r="E49" s="26">
        <v>35.5</v>
      </c>
      <c r="F49" s="27"/>
      <c r="G49" s="26">
        <f>C49-5.125</f>
        <v>24.375</v>
      </c>
      <c r="H49" s="26" t="s">
        <v>12</v>
      </c>
      <c r="I49" s="26">
        <f>(E49/2)-3.4375</f>
        <v>14.3125</v>
      </c>
      <c r="J49" s="27"/>
      <c r="K49" s="26">
        <f aca="true" t="shared" si="19" ref="K49:K62">C49-5.5</f>
        <v>24</v>
      </c>
      <c r="L49" s="26"/>
      <c r="M49" s="26">
        <f t="shared" si="0"/>
        <v>14.3125</v>
      </c>
      <c r="N49" s="27"/>
      <c r="O49" s="38">
        <f aca="true" t="shared" si="20" ref="O49:O62">(((C49-5.125)*((E49/2)-3.4375))/144)</f>
        <v>2.4226888020833335</v>
      </c>
      <c r="P49" s="38">
        <f aca="true" t="shared" si="21" ref="P49:P62">((C49-5.5)*((E49/2)-3.4375)/144)</f>
        <v>2.3854166666666665</v>
      </c>
      <c r="Q49" s="38">
        <f aca="true" t="shared" si="22" ref="Q49:Q62">O49+P49</f>
        <v>4.80810546875</v>
      </c>
      <c r="R49" s="29"/>
      <c r="S49" s="30"/>
      <c r="T49" s="30"/>
      <c r="U49" s="31"/>
    </row>
    <row r="50" spans="1:21" ht="12.75">
      <c r="A50" s="6">
        <v>2632</v>
      </c>
      <c r="B50" s="7"/>
      <c r="C50" s="6">
        <v>29.5</v>
      </c>
      <c r="D50" s="6"/>
      <c r="E50" s="4">
        <v>37.5</v>
      </c>
      <c r="F50" s="7"/>
      <c r="G50" s="6">
        <f>C50-5.125</f>
        <v>24.375</v>
      </c>
      <c r="H50" s="6" t="s">
        <v>12</v>
      </c>
      <c r="I50" s="6">
        <f aca="true" t="shared" si="23" ref="I50:I62">(E50/2)-3.4375</f>
        <v>15.3125</v>
      </c>
      <c r="J50" s="7"/>
      <c r="K50" s="6">
        <f t="shared" si="19"/>
        <v>24</v>
      </c>
      <c r="L50" s="6"/>
      <c r="M50" s="6">
        <f t="shared" si="0"/>
        <v>15.3125</v>
      </c>
      <c r="N50" s="7"/>
      <c r="O50" s="39">
        <f t="shared" si="20"/>
        <v>2.5919596354166665</v>
      </c>
      <c r="P50" s="39">
        <f t="shared" si="21"/>
        <v>2.5520833333333335</v>
      </c>
      <c r="Q50" s="39">
        <f t="shared" si="22"/>
        <v>5.14404296875</v>
      </c>
      <c r="R50" s="29"/>
      <c r="S50" s="30"/>
      <c r="T50" s="30"/>
      <c r="U50" s="31"/>
    </row>
    <row r="51" spans="1:21" ht="12.75">
      <c r="A51" s="26">
        <v>2638</v>
      </c>
      <c r="B51" s="27"/>
      <c r="C51" s="26">
        <v>29.5</v>
      </c>
      <c r="D51" s="26"/>
      <c r="E51" s="26">
        <v>43.5</v>
      </c>
      <c r="F51" s="27"/>
      <c r="G51" s="26">
        <f aca="true" t="shared" si="24" ref="G51:G62">C51-5.125</f>
        <v>24.375</v>
      </c>
      <c r="H51" s="26" t="s">
        <v>12</v>
      </c>
      <c r="I51" s="26">
        <f t="shared" si="23"/>
        <v>18.3125</v>
      </c>
      <c r="J51" s="27"/>
      <c r="K51" s="26">
        <f t="shared" si="19"/>
        <v>24</v>
      </c>
      <c r="L51" s="26"/>
      <c r="M51" s="26">
        <f t="shared" si="0"/>
        <v>18.3125</v>
      </c>
      <c r="N51" s="27"/>
      <c r="O51" s="38">
        <f t="shared" si="20"/>
        <v>3.0997721354166665</v>
      </c>
      <c r="P51" s="38">
        <f t="shared" si="21"/>
        <v>3.0520833333333335</v>
      </c>
      <c r="Q51" s="38">
        <f t="shared" si="22"/>
        <v>6.15185546875</v>
      </c>
      <c r="R51" s="29"/>
      <c r="S51" s="30"/>
      <c r="T51" s="30"/>
      <c r="U51" s="31"/>
    </row>
    <row r="52" spans="1:21" ht="12.75">
      <c r="A52" s="6">
        <v>26310</v>
      </c>
      <c r="B52" s="7"/>
      <c r="C52" s="6">
        <v>29.5</v>
      </c>
      <c r="D52" s="6"/>
      <c r="E52" s="4">
        <v>45.5</v>
      </c>
      <c r="F52" s="7"/>
      <c r="G52" s="6">
        <f t="shared" si="24"/>
        <v>24.375</v>
      </c>
      <c r="H52" s="6" t="s">
        <v>12</v>
      </c>
      <c r="I52" s="6">
        <f t="shared" si="23"/>
        <v>19.3125</v>
      </c>
      <c r="J52" s="7"/>
      <c r="K52" s="6">
        <f t="shared" si="19"/>
        <v>24</v>
      </c>
      <c r="L52" s="6"/>
      <c r="M52" s="6">
        <f t="shared" si="0"/>
        <v>19.3125</v>
      </c>
      <c r="N52" s="7"/>
      <c r="O52" s="39">
        <f t="shared" si="20"/>
        <v>3.26904296875</v>
      </c>
      <c r="P52" s="39">
        <f t="shared" si="21"/>
        <v>3.21875</v>
      </c>
      <c r="Q52" s="39">
        <f t="shared" si="22"/>
        <v>6.48779296875</v>
      </c>
      <c r="R52" s="29"/>
      <c r="S52" s="30"/>
      <c r="T52" s="30"/>
      <c r="U52" s="31"/>
    </row>
    <row r="53" spans="1:21" ht="12.75">
      <c r="A53" s="26">
        <v>2640</v>
      </c>
      <c r="B53" s="27"/>
      <c r="C53" s="26">
        <v>29.5</v>
      </c>
      <c r="D53" s="26"/>
      <c r="E53" s="26">
        <v>47.5</v>
      </c>
      <c r="F53" s="27"/>
      <c r="G53" s="26">
        <f t="shared" si="24"/>
        <v>24.375</v>
      </c>
      <c r="H53" s="26" t="s">
        <v>12</v>
      </c>
      <c r="I53" s="26">
        <f t="shared" si="23"/>
        <v>20.3125</v>
      </c>
      <c r="J53" s="27"/>
      <c r="K53" s="26">
        <f t="shared" si="19"/>
        <v>24</v>
      </c>
      <c r="L53" s="26"/>
      <c r="M53" s="26">
        <f t="shared" si="0"/>
        <v>20.3125</v>
      </c>
      <c r="N53" s="27"/>
      <c r="O53" s="38">
        <f t="shared" si="20"/>
        <v>3.4383138020833335</v>
      </c>
      <c r="P53" s="38">
        <f t="shared" si="21"/>
        <v>3.3854166666666665</v>
      </c>
      <c r="Q53" s="38">
        <f t="shared" si="22"/>
        <v>6.82373046875</v>
      </c>
      <c r="R53" s="29"/>
      <c r="S53" s="30"/>
      <c r="T53" s="30"/>
      <c r="U53" s="31"/>
    </row>
    <row r="54" spans="1:21" ht="12.75">
      <c r="A54" s="6">
        <v>2642</v>
      </c>
      <c r="B54" s="7"/>
      <c r="C54" s="6">
        <v>29.5</v>
      </c>
      <c r="D54" s="6"/>
      <c r="E54" s="4">
        <v>49.5</v>
      </c>
      <c r="F54" s="7"/>
      <c r="G54" s="6">
        <f t="shared" si="24"/>
        <v>24.375</v>
      </c>
      <c r="H54" s="6" t="s">
        <v>12</v>
      </c>
      <c r="I54" s="6">
        <f t="shared" si="23"/>
        <v>21.3125</v>
      </c>
      <c r="J54" s="7"/>
      <c r="K54" s="6">
        <f t="shared" si="19"/>
        <v>24</v>
      </c>
      <c r="L54" s="6"/>
      <c r="M54" s="6">
        <f t="shared" si="0"/>
        <v>21.3125</v>
      </c>
      <c r="N54" s="7"/>
      <c r="O54" s="39">
        <f t="shared" si="20"/>
        <v>3.6075846354166665</v>
      </c>
      <c r="P54" s="39">
        <f t="shared" si="21"/>
        <v>3.5520833333333335</v>
      </c>
      <c r="Q54" s="39">
        <f t="shared" si="22"/>
        <v>7.15966796875</v>
      </c>
      <c r="R54" s="29"/>
      <c r="S54" s="30"/>
      <c r="T54" s="30"/>
      <c r="U54" s="31"/>
    </row>
    <row r="55" spans="1:21" ht="12.75">
      <c r="A55" s="26">
        <v>2644</v>
      </c>
      <c r="B55" s="27"/>
      <c r="C55" s="26">
        <v>29.5</v>
      </c>
      <c r="D55" s="26"/>
      <c r="E55" s="26">
        <v>51.5</v>
      </c>
      <c r="F55" s="27"/>
      <c r="G55" s="26">
        <f t="shared" si="24"/>
        <v>24.375</v>
      </c>
      <c r="H55" s="26" t="s">
        <v>12</v>
      </c>
      <c r="I55" s="26">
        <f t="shared" si="23"/>
        <v>22.3125</v>
      </c>
      <c r="J55" s="27"/>
      <c r="K55" s="26">
        <f t="shared" si="19"/>
        <v>24</v>
      </c>
      <c r="L55" s="26"/>
      <c r="M55" s="26">
        <f t="shared" si="0"/>
        <v>22.3125</v>
      </c>
      <c r="N55" s="27"/>
      <c r="O55" s="38">
        <f t="shared" si="20"/>
        <v>3.77685546875</v>
      </c>
      <c r="P55" s="38">
        <f t="shared" si="21"/>
        <v>3.71875</v>
      </c>
      <c r="Q55" s="38">
        <f t="shared" si="22"/>
        <v>7.49560546875</v>
      </c>
      <c r="R55" s="29"/>
      <c r="S55" s="30"/>
      <c r="T55" s="30"/>
      <c r="U55" s="31"/>
    </row>
    <row r="56" spans="1:21" ht="12.75">
      <c r="A56" s="6">
        <v>2646</v>
      </c>
      <c r="B56" s="7"/>
      <c r="C56" s="6">
        <v>29.5</v>
      </c>
      <c r="D56" s="6"/>
      <c r="E56" s="6">
        <v>53.5</v>
      </c>
      <c r="F56" s="7"/>
      <c r="G56" s="6">
        <f t="shared" si="24"/>
        <v>24.375</v>
      </c>
      <c r="H56" s="6" t="s">
        <v>12</v>
      </c>
      <c r="I56" s="6">
        <f t="shared" si="23"/>
        <v>23.3125</v>
      </c>
      <c r="J56" s="7"/>
      <c r="K56" s="6">
        <f t="shared" si="19"/>
        <v>24</v>
      </c>
      <c r="L56" s="6"/>
      <c r="M56" s="6">
        <f t="shared" si="0"/>
        <v>23.3125</v>
      </c>
      <c r="N56" s="7"/>
      <c r="O56" s="39">
        <f t="shared" si="20"/>
        <v>3.9461263020833335</v>
      </c>
      <c r="P56" s="39">
        <f t="shared" si="21"/>
        <v>3.8854166666666665</v>
      </c>
      <c r="Q56" s="39">
        <f t="shared" si="22"/>
        <v>7.83154296875</v>
      </c>
      <c r="R56" s="29"/>
      <c r="S56" s="30"/>
      <c r="T56" s="30"/>
      <c r="U56" s="31"/>
    </row>
    <row r="57" spans="1:21" ht="12.75">
      <c r="A57" s="26">
        <v>2650</v>
      </c>
      <c r="B57" s="27"/>
      <c r="C57" s="26">
        <v>29.5</v>
      </c>
      <c r="D57" s="26"/>
      <c r="E57" s="26">
        <v>59.5</v>
      </c>
      <c r="F57" s="27"/>
      <c r="G57" s="26">
        <f t="shared" si="24"/>
        <v>24.375</v>
      </c>
      <c r="H57" s="26" t="s">
        <v>12</v>
      </c>
      <c r="I57" s="26">
        <f t="shared" si="23"/>
        <v>26.3125</v>
      </c>
      <c r="J57" s="27"/>
      <c r="K57" s="26">
        <f t="shared" si="19"/>
        <v>24</v>
      </c>
      <c r="L57" s="26"/>
      <c r="M57" s="26">
        <f t="shared" si="0"/>
        <v>26.3125</v>
      </c>
      <c r="N57" s="27"/>
      <c r="O57" s="38">
        <f t="shared" si="20"/>
        <v>4.453938802083333</v>
      </c>
      <c r="P57" s="38">
        <f t="shared" si="21"/>
        <v>4.385416666666667</v>
      </c>
      <c r="Q57" s="38">
        <f t="shared" si="22"/>
        <v>8.83935546875</v>
      </c>
      <c r="R57" s="29"/>
      <c r="S57" s="30"/>
      <c r="T57" s="30"/>
      <c r="U57" s="31"/>
    </row>
    <row r="58" spans="1:21" ht="12.75">
      <c r="A58" s="6">
        <v>2652</v>
      </c>
      <c r="B58" s="7"/>
      <c r="C58" s="6">
        <v>29.5</v>
      </c>
      <c r="D58" s="6"/>
      <c r="E58" s="4">
        <v>61.5</v>
      </c>
      <c r="F58" s="7"/>
      <c r="G58" s="6">
        <f t="shared" si="24"/>
        <v>24.375</v>
      </c>
      <c r="H58" s="6" t="s">
        <v>12</v>
      </c>
      <c r="I58" s="6">
        <f t="shared" si="23"/>
        <v>27.3125</v>
      </c>
      <c r="J58" s="7"/>
      <c r="K58" s="6">
        <f t="shared" si="19"/>
        <v>24</v>
      </c>
      <c r="L58" s="6"/>
      <c r="M58" s="6">
        <f t="shared" si="0"/>
        <v>27.3125</v>
      </c>
      <c r="N58" s="7"/>
      <c r="O58" s="39">
        <f t="shared" si="20"/>
        <v>4.623209635416667</v>
      </c>
      <c r="P58" s="39">
        <f t="shared" si="21"/>
        <v>4.552083333333333</v>
      </c>
      <c r="Q58" s="39">
        <f t="shared" si="22"/>
        <v>9.17529296875</v>
      </c>
      <c r="R58" s="29"/>
      <c r="S58" s="30"/>
      <c r="T58" s="30"/>
      <c r="U58" s="31"/>
    </row>
    <row r="59" spans="1:21" ht="12.75">
      <c r="A59" s="26">
        <v>2656</v>
      </c>
      <c r="B59" s="27"/>
      <c r="C59" s="26">
        <v>29.5</v>
      </c>
      <c r="D59" s="26"/>
      <c r="E59" s="26">
        <v>65.5</v>
      </c>
      <c r="F59" s="27"/>
      <c r="G59" s="26">
        <f t="shared" si="24"/>
        <v>24.375</v>
      </c>
      <c r="H59" s="26" t="s">
        <v>12</v>
      </c>
      <c r="I59" s="26">
        <f t="shared" si="23"/>
        <v>29.3125</v>
      </c>
      <c r="J59" s="27"/>
      <c r="K59" s="26">
        <f t="shared" si="19"/>
        <v>24</v>
      </c>
      <c r="L59" s="26"/>
      <c r="M59" s="26">
        <f t="shared" si="0"/>
        <v>29.3125</v>
      </c>
      <c r="N59" s="27"/>
      <c r="O59" s="38">
        <f t="shared" si="20"/>
        <v>4.961751302083333</v>
      </c>
      <c r="P59" s="38">
        <f t="shared" si="21"/>
        <v>4.885416666666667</v>
      </c>
      <c r="Q59" s="38">
        <f t="shared" si="22"/>
        <v>9.84716796875</v>
      </c>
      <c r="R59" s="29"/>
      <c r="S59" s="30"/>
      <c r="T59" s="30"/>
      <c r="U59" s="31"/>
    </row>
    <row r="60" spans="1:21" ht="12.75">
      <c r="A60" s="6">
        <v>2660</v>
      </c>
      <c r="B60" s="7"/>
      <c r="C60" s="6">
        <v>29.5</v>
      </c>
      <c r="D60" s="6"/>
      <c r="E60" s="4">
        <v>71.5</v>
      </c>
      <c r="F60" s="7"/>
      <c r="G60" s="6">
        <f t="shared" si="24"/>
        <v>24.375</v>
      </c>
      <c r="H60" s="6" t="s">
        <v>12</v>
      </c>
      <c r="I60" s="6">
        <f t="shared" si="23"/>
        <v>32.3125</v>
      </c>
      <c r="J60" s="7"/>
      <c r="K60" s="6">
        <f t="shared" si="19"/>
        <v>24</v>
      </c>
      <c r="L60" s="6"/>
      <c r="M60" s="6">
        <f t="shared" si="0"/>
        <v>32.3125</v>
      </c>
      <c r="N60" s="7"/>
      <c r="O60" s="39">
        <f t="shared" si="20"/>
        <v>5.469563802083333</v>
      </c>
      <c r="P60" s="39">
        <f t="shared" si="21"/>
        <v>5.385416666666667</v>
      </c>
      <c r="Q60" s="39">
        <f t="shared" si="22"/>
        <v>10.85498046875</v>
      </c>
      <c r="R60" s="29"/>
      <c r="S60" s="30"/>
      <c r="T60" s="30"/>
      <c r="U60" s="31"/>
    </row>
    <row r="61" spans="1:21" ht="12.75">
      <c r="A61" s="26">
        <v>2662</v>
      </c>
      <c r="B61" s="27"/>
      <c r="C61" s="26">
        <v>29.5</v>
      </c>
      <c r="D61" s="26"/>
      <c r="E61" s="26">
        <v>73.5</v>
      </c>
      <c r="F61" s="27"/>
      <c r="G61" s="26">
        <f t="shared" si="24"/>
        <v>24.375</v>
      </c>
      <c r="H61" s="26" t="s">
        <v>12</v>
      </c>
      <c r="I61" s="26">
        <f t="shared" si="23"/>
        <v>33.3125</v>
      </c>
      <c r="J61" s="27"/>
      <c r="K61" s="26">
        <f t="shared" si="19"/>
        <v>24</v>
      </c>
      <c r="L61" s="26"/>
      <c r="M61" s="26">
        <f t="shared" si="0"/>
        <v>33.3125</v>
      </c>
      <c r="N61" s="27"/>
      <c r="O61" s="38">
        <f t="shared" si="20"/>
        <v>5.638834635416667</v>
      </c>
      <c r="P61" s="38">
        <f t="shared" si="21"/>
        <v>5.552083333333333</v>
      </c>
      <c r="Q61" s="38">
        <f t="shared" si="22"/>
        <v>11.19091796875</v>
      </c>
      <c r="R61" s="29"/>
      <c r="S61" s="30"/>
      <c r="T61" s="30"/>
      <c r="U61" s="31"/>
    </row>
    <row r="62" spans="1:21" ht="12.75">
      <c r="A62" s="4">
        <v>2670</v>
      </c>
      <c r="B62" s="5"/>
      <c r="C62" s="6">
        <v>29.5</v>
      </c>
      <c r="D62" s="4"/>
      <c r="E62" s="4">
        <v>83.5</v>
      </c>
      <c r="F62" s="5"/>
      <c r="G62" s="6">
        <f t="shared" si="24"/>
        <v>24.375</v>
      </c>
      <c r="H62" s="6" t="s">
        <v>12</v>
      </c>
      <c r="I62" s="6">
        <f t="shared" si="23"/>
        <v>38.3125</v>
      </c>
      <c r="J62" s="5"/>
      <c r="K62" s="6">
        <f t="shared" si="19"/>
        <v>24</v>
      </c>
      <c r="L62" s="6"/>
      <c r="M62" s="6">
        <f t="shared" si="0"/>
        <v>38.3125</v>
      </c>
      <c r="N62" s="5"/>
      <c r="O62" s="39">
        <f t="shared" si="20"/>
        <v>6.485188802083333</v>
      </c>
      <c r="P62" s="39">
        <f t="shared" si="21"/>
        <v>6.385416666666667</v>
      </c>
      <c r="Q62" s="39">
        <f t="shared" si="22"/>
        <v>12.87060546875</v>
      </c>
      <c r="R62" s="29"/>
      <c r="S62" s="30"/>
      <c r="T62" s="30"/>
      <c r="U62" s="31"/>
    </row>
    <row r="63" spans="1:21" ht="12.75">
      <c r="A63" s="23"/>
      <c r="B63" s="22"/>
      <c r="C63" s="23"/>
      <c r="D63" s="23"/>
      <c r="E63" s="25"/>
      <c r="F63" s="22"/>
      <c r="G63" s="25"/>
      <c r="H63" s="23"/>
      <c r="I63" s="23"/>
      <c r="J63" s="22"/>
      <c r="K63" s="25"/>
      <c r="L63" s="23"/>
      <c r="M63" s="23"/>
      <c r="N63" s="22"/>
      <c r="O63" s="40"/>
      <c r="P63" s="40"/>
      <c r="Q63" s="40"/>
      <c r="R63" s="29"/>
      <c r="S63" s="32"/>
      <c r="T63" s="32"/>
      <c r="U63" s="31"/>
    </row>
    <row r="64" spans="1:21" ht="12.75">
      <c r="A64" s="26">
        <v>2830</v>
      </c>
      <c r="B64" s="27"/>
      <c r="C64" s="26">
        <v>31.5</v>
      </c>
      <c r="D64" s="26"/>
      <c r="E64" s="26">
        <v>35.5</v>
      </c>
      <c r="F64" s="27"/>
      <c r="G64" s="26">
        <f>C64-5.125</f>
        <v>26.375</v>
      </c>
      <c r="H64" s="26" t="s">
        <v>12</v>
      </c>
      <c r="I64" s="26">
        <f>(E64/2)-3.4375</f>
        <v>14.3125</v>
      </c>
      <c r="J64" s="27"/>
      <c r="K64" s="26">
        <f aca="true" t="shared" si="25" ref="K64:K77">C64-5.5</f>
        <v>26</v>
      </c>
      <c r="L64" s="26"/>
      <c r="M64" s="26">
        <f t="shared" si="0"/>
        <v>14.3125</v>
      </c>
      <c r="N64" s="27"/>
      <c r="O64" s="38">
        <f aca="true" t="shared" si="26" ref="O64:O77">(((C64-5.125)*((E64/2)-3.4375))/144)</f>
        <v>2.6214735243055554</v>
      </c>
      <c r="P64" s="38">
        <f aca="true" t="shared" si="27" ref="P64:P77">((C64-5.5)*((E64/2)-3.4375)/144)</f>
        <v>2.584201388888889</v>
      </c>
      <c r="Q64" s="38">
        <f aca="true" t="shared" si="28" ref="Q64:Q77">O64+P64</f>
        <v>5.205674913194445</v>
      </c>
      <c r="R64" s="29"/>
      <c r="S64" s="30"/>
      <c r="T64" s="30"/>
      <c r="U64" s="31"/>
    </row>
    <row r="65" spans="1:21" ht="12.75">
      <c r="A65" s="4">
        <v>2832</v>
      </c>
      <c r="B65" s="5"/>
      <c r="C65" s="4">
        <v>31.5</v>
      </c>
      <c r="D65" s="4"/>
      <c r="E65" s="4">
        <v>37.5</v>
      </c>
      <c r="F65" s="5"/>
      <c r="G65" s="6">
        <f>C65-5.125</f>
        <v>26.375</v>
      </c>
      <c r="H65" s="6" t="s">
        <v>12</v>
      </c>
      <c r="I65" s="6">
        <f aca="true" t="shared" si="29" ref="I65:I77">(E65/2)-3.4375</f>
        <v>15.3125</v>
      </c>
      <c r="J65" s="5"/>
      <c r="K65" s="6">
        <f t="shared" si="25"/>
        <v>26</v>
      </c>
      <c r="L65" s="6"/>
      <c r="M65" s="6">
        <f t="shared" si="0"/>
        <v>15.3125</v>
      </c>
      <c r="N65" s="5"/>
      <c r="O65" s="39">
        <f t="shared" si="26"/>
        <v>2.8046332465277777</v>
      </c>
      <c r="P65" s="39">
        <f t="shared" si="27"/>
        <v>2.7647569444444446</v>
      </c>
      <c r="Q65" s="39">
        <f t="shared" si="28"/>
        <v>5.569390190972222</v>
      </c>
      <c r="R65" s="29"/>
      <c r="S65" s="30"/>
      <c r="T65" s="30"/>
      <c r="U65" s="31"/>
    </row>
    <row r="66" spans="1:21" ht="12.75">
      <c r="A66" s="26">
        <v>2838</v>
      </c>
      <c r="B66" s="27"/>
      <c r="C66" s="26">
        <v>31.5</v>
      </c>
      <c r="D66" s="26"/>
      <c r="E66" s="26">
        <v>43.5</v>
      </c>
      <c r="F66" s="27"/>
      <c r="G66" s="26">
        <f aca="true" t="shared" si="30" ref="G66:G77">C66-5.125</f>
        <v>26.375</v>
      </c>
      <c r="H66" s="26" t="s">
        <v>12</v>
      </c>
      <c r="I66" s="26">
        <f t="shared" si="29"/>
        <v>18.3125</v>
      </c>
      <c r="J66" s="27"/>
      <c r="K66" s="26">
        <f t="shared" si="25"/>
        <v>26</v>
      </c>
      <c r="L66" s="26"/>
      <c r="M66" s="26">
        <f t="shared" si="0"/>
        <v>18.3125</v>
      </c>
      <c r="N66" s="27"/>
      <c r="O66" s="38">
        <f t="shared" si="26"/>
        <v>3.3541124131944446</v>
      </c>
      <c r="P66" s="38">
        <f t="shared" si="27"/>
        <v>3.306423611111111</v>
      </c>
      <c r="Q66" s="38">
        <f t="shared" si="28"/>
        <v>6.660536024305555</v>
      </c>
      <c r="R66" s="29"/>
      <c r="S66" s="30"/>
      <c r="T66" s="30"/>
      <c r="U66" s="31"/>
    </row>
    <row r="67" spans="1:21" ht="12.75">
      <c r="A67" s="4">
        <v>28310</v>
      </c>
      <c r="B67" s="5"/>
      <c r="C67" s="4">
        <v>31.5</v>
      </c>
      <c r="D67" s="4"/>
      <c r="E67" s="4">
        <v>45.5</v>
      </c>
      <c r="F67" s="5"/>
      <c r="G67" s="6">
        <f t="shared" si="30"/>
        <v>26.375</v>
      </c>
      <c r="H67" s="6" t="s">
        <v>12</v>
      </c>
      <c r="I67" s="6">
        <f t="shared" si="29"/>
        <v>19.3125</v>
      </c>
      <c r="J67" s="5"/>
      <c r="K67" s="6">
        <f t="shared" si="25"/>
        <v>26</v>
      </c>
      <c r="L67" s="6"/>
      <c r="M67" s="6">
        <f t="shared" si="0"/>
        <v>19.3125</v>
      </c>
      <c r="N67" s="5"/>
      <c r="O67" s="39">
        <f t="shared" si="26"/>
        <v>3.5372721354166665</v>
      </c>
      <c r="P67" s="39">
        <f t="shared" si="27"/>
        <v>3.4869791666666665</v>
      </c>
      <c r="Q67" s="39">
        <f t="shared" si="28"/>
        <v>7.024251302083333</v>
      </c>
      <c r="R67" s="29"/>
      <c r="S67" s="30"/>
      <c r="T67" s="30"/>
      <c r="U67" s="31"/>
    </row>
    <row r="68" spans="1:21" ht="12.75">
      <c r="A68" s="26">
        <v>2840</v>
      </c>
      <c r="B68" s="27"/>
      <c r="C68" s="26">
        <v>31.5</v>
      </c>
      <c r="D68" s="26"/>
      <c r="E68" s="26">
        <v>47.5</v>
      </c>
      <c r="F68" s="27"/>
      <c r="G68" s="26">
        <f t="shared" si="30"/>
        <v>26.375</v>
      </c>
      <c r="H68" s="26" t="s">
        <v>12</v>
      </c>
      <c r="I68" s="26">
        <f t="shared" si="29"/>
        <v>20.3125</v>
      </c>
      <c r="J68" s="27"/>
      <c r="K68" s="26">
        <f t="shared" si="25"/>
        <v>26</v>
      </c>
      <c r="L68" s="26"/>
      <c r="M68" s="26">
        <f aca="true" t="shared" si="31" ref="M68:M77">(E68/2)-3.4375</f>
        <v>20.3125</v>
      </c>
      <c r="N68" s="27"/>
      <c r="O68" s="38">
        <f t="shared" si="26"/>
        <v>3.720431857638889</v>
      </c>
      <c r="P68" s="38">
        <f t="shared" si="27"/>
        <v>3.6675347222222223</v>
      </c>
      <c r="Q68" s="38">
        <f t="shared" si="28"/>
        <v>7.387966579861111</v>
      </c>
      <c r="R68" s="29"/>
      <c r="S68" s="30"/>
      <c r="T68" s="30"/>
      <c r="U68" s="31"/>
    </row>
    <row r="69" spans="1:21" ht="12.75">
      <c r="A69" s="4">
        <v>2842</v>
      </c>
      <c r="B69" s="5"/>
      <c r="C69" s="4">
        <v>31.5</v>
      </c>
      <c r="D69" s="4"/>
      <c r="E69" s="4">
        <v>49.5</v>
      </c>
      <c r="F69" s="5"/>
      <c r="G69" s="6">
        <f t="shared" si="30"/>
        <v>26.375</v>
      </c>
      <c r="H69" s="6" t="s">
        <v>12</v>
      </c>
      <c r="I69" s="6">
        <f t="shared" si="29"/>
        <v>21.3125</v>
      </c>
      <c r="J69" s="5"/>
      <c r="K69" s="6">
        <f t="shared" si="25"/>
        <v>26</v>
      </c>
      <c r="L69" s="6"/>
      <c r="M69" s="6">
        <f t="shared" si="31"/>
        <v>21.3125</v>
      </c>
      <c r="N69" s="5"/>
      <c r="O69" s="39">
        <f t="shared" si="26"/>
        <v>3.903591579861111</v>
      </c>
      <c r="P69" s="39">
        <f t="shared" si="27"/>
        <v>3.8480902777777777</v>
      </c>
      <c r="Q69" s="39">
        <f t="shared" si="28"/>
        <v>7.751681857638889</v>
      </c>
      <c r="R69" s="29"/>
      <c r="S69" s="30"/>
      <c r="T69" s="30"/>
      <c r="U69" s="31"/>
    </row>
    <row r="70" spans="1:21" ht="12.75">
      <c r="A70" s="26">
        <v>2844</v>
      </c>
      <c r="B70" s="27"/>
      <c r="C70" s="26">
        <v>31.5</v>
      </c>
      <c r="D70" s="26"/>
      <c r="E70" s="26">
        <v>51.5</v>
      </c>
      <c r="F70" s="27"/>
      <c r="G70" s="26">
        <f t="shared" si="30"/>
        <v>26.375</v>
      </c>
      <c r="H70" s="26" t="s">
        <v>12</v>
      </c>
      <c r="I70" s="26">
        <f t="shared" si="29"/>
        <v>22.3125</v>
      </c>
      <c r="J70" s="27"/>
      <c r="K70" s="26">
        <f t="shared" si="25"/>
        <v>26</v>
      </c>
      <c r="L70" s="26"/>
      <c r="M70" s="26">
        <f t="shared" si="31"/>
        <v>22.3125</v>
      </c>
      <c r="N70" s="27"/>
      <c r="O70" s="38">
        <f t="shared" si="26"/>
        <v>4.086751302083333</v>
      </c>
      <c r="P70" s="38">
        <f t="shared" si="27"/>
        <v>4.028645833333333</v>
      </c>
      <c r="Q70" s="38">
        <f t="shared" si="28"/>
        <v>8.115397135416666</v>
      </c>
      <c r="R70" s="29"/>
      <c r="S70" s="30"/>
      <c r="T70" s="30"/>
      <c r="U70" s="31"/>
    </row>
    <row r="71" spans="1:21" ht="12.75">
      <c r="A71" s="4">
        <v>2846</v>
      </c>
      <c r="B71" s="5"/>
      <c r="C71" s="4">
        <v>31.5</v>
      </c>
      <c r="D71" s="4"/>
      <c r="E71" s="6">
        <v>53.5</v>
      </c>
      <c r="F71" s="5"/>
      <c r="G71" s="6">
        <f t="shared" si="30"/>
        <v>26.375</v>
      </c>
      <c r="H71" s="6" t="s">
        <v>12</v>
      </c>
      <c r="I71" s="6">
        <f t="shared" si="29"/>
        <v>23.3125</v>
      </c>
      <c r="J71" s="5"/>
      <c r="K71" s="6">
        <f t="shared" si="25"/>
        <v>26</v>
      </c>
      <c r="L71" s="6"/>
      <c r="M71" s="6">
        <f t="shared" si="31"/>
        <v>23.3125</v>
      </c>
      <c r="N71" s="5"/>
      <c r="O71" s="39">
        <f t="shared" si="26"/>
        <v>4.269911024305555</v>
      </c>
      <c r="P71" s="39">
        <f t="shared" si="27"/>
        <v>4.209201388888889</v>
      </c>
      <c r="Q71" s="39">
        <f t="shared" si="28"/>
        <v>8.479112413194445</v>
      </c>
      <c r="R71" s="29"/>
      <c r="S71" s="30"/>
      <c r="T71" s="30"/>
      <c r="U71" s="31"/>
    </row>
    <row r="72" spans="1:21" ht="12.75">
      <c r="A72" s="26">
        <v>2850</v>
      </c>
      <c r="B72" s="27"/>
      <c r="C72" s="26">
        <v>31.5</v>
      </c>
      <c r="D72" s="26"/>
      <c r="E72" s="26">
        <v>59.5</v>
      </c>
      <c r="F72" s="27"/>
      <c r="G72" s="26">
        <f t="shared" si="30"/>
        <v>26.375</v>
      </c>
      <c r="H72" s="26" t="s">
        <v>12</v>
      </c>
      <c r="I72" s="26">
        <f t="shared" si="29"/>
        <v>26.3125</v>
      </c>
      <c r="J72" s="27"/>
      <c r="K72" s="26">
        <f t="shared" si="25"/>
        <v>26</v>
      </c>
      <c r="L72" s="26"/>
      <c r="M72" s="26">
        <f t="shared" si="31"/>
        <v>26.3125</v>
      </c>
      <c r="N72" s="27"/>
      <c r="O72" s="38">
        <f t="shared" si="26"/>
        <v>4.819390190972222</v>
      </c>
      <c r="P72" s="38">
        <f t="shared" si="27"/>
        <v>4.750868055555555</v>
      </c>
      <c r="Q72" s="38">
        <f t="shared" si="28"/>
        <v>9.570258246527779</v>
      </c>
      <c r="R72" s="29"/>
      <c r="S72" s="30"/>
      <c r="T72" s="30"/>
      <c r="U72" s="31"/>
    </row>
    <row r="73" spans="1:21" ht="12.75">
      <c r="A73" s="4">
        <v>2852</v>
      </c>
      <c r="B73" s="5"/>
      <c r="C73" s="4">
        <v>31.5</v>
      </c>
      <c r="D73" s="4"/>
      <c r="E73" s="4">
        <v>61.5</v>
      </c>
      <c r="F73" s="5"/>
      <c r="G73" s="6">
        <f t="shared" si="30"/>
        <v>26.375</v>
      </c>
      <c r="H73" s="6" t="s">
        <v>12</v>
      </c>
      <c r="I73" s="6">
        <f t="shared" si="29"/>
        <v>27.3125</v>
      </c>
      <c r="J73" s="5"/>
      <c r="K73" s="6">
        <f t="shared" si="25"/>
        <v>26</v>
      </c>
      <c r="L73" s="6"/>
      <c r="M73" s="6">
        <f t="shared" si="31"/>
        <v>27.3125</v>
      </c>
      <c r="N73" s="5"/>
      <c r="O73" s="39">
        <f t="shared" si="26"/>
        <v>5.002549913194445</v>
      </c>
      <c r="P73" s="39">
        <f t="shared" si="27"/>
        <v>4.931423611111111</v>
      </c>
      <c r="Q73" s="39">
        <f t="shared" si="28"/>
        <v>9.933973524305555</v>
      </c>
      <c r="R73" s="29"/>
      <c r="S73" s="30"/>
      <c r="T73" s="30"/>
      <c r="U73" s="31"/>
    </row>
    <row r="74" spans="1:21" ht="12.75">
      <c r="A74" s="26">
        <v>2856</v>
      </c>
      <c r="B74" s="27"/>
      <c r="C74" s="26">
        <v>31.5</v>
      </c>
      <c r="D74" s="26"/>
      <c r="E74" s="26">
        <v>65.5</v>
      </c>
      <c r="F74" s="27"/>
      <c r="G74" s="26">
        <f t="shared" si="30"/>
        <v>26.375</v>
      </c>
      <c r="H74" s="26" t="s">
        <v>12</v>
      </c>
      <c r="I74" s="26">
        <f t="shared" si="29"/>
        <v>29.3125</v>
      </c>
      <c r="J74" s="27"/>
      <c r="K74" s="26">
        <f t="shared" si="25"/>
        <v>26</v>
      </c>
      <c r="L74" s="26"/>
      <c r="M74" s="26">
        <f t="shared" si="31"/>
        <v>29.3125</v>
      </c>
      <c r="N74" s="27"/>
      <c r="O74" s="38">
        <f t="shared" si="26"/>
        <v>5.368869357638889</v>
      </c>
      <c r="P74" s="38">
        <f t="shared" si="27"/>
        <v>5.292534722222222</v>
      </c>
      <c r="Q74" s="38">
        <f t="shared" si="28"/>
        <v>10.66140407986111</v>
      </c>
      <c r="R74" s="29"/>
      <c r="S74" s="30"/>
      <c r="T74" s="30"/>
      <c r="U74" s="31"/>
    </row>
    <row r="75" spans="1:21" ht="12.75">
      <c r="A75" s="4">
        <v>2860</v>
      </c>
      <c r="B75" s="5"/>
      <c r="C75" s="4">
        <v>31.5</v>
      </c>
      <c r="D75" s="4"/>
      <c r="E75" s="4">
        <v>71.5</v>
      </c>
      <c r="F75" s="5"/>
      <c r="G75" s="6">
        <f t="shared" si="30"/>
        <v>26.375</v>
      </c>
      <c r="H75" s="6" t="s">
        <v>12</v>
      </c>
      <c r="I75" s="6">
        <f t="shared" si="29"/>
        <v>32.3125</v>
      </c>
      <c r="J75" s="5"/>
      <c r="K75" s="6">
        <f t="shared" si="25"/>
        <v>26</v>
      </c>
      <c r="L75" s="6"/>
      <c r="M75" s="6">
        <f t="shared" si="31"/>
        <v>32.3125</v>
      </c>
      <c r="N75" s="5"/>
      <c r="O75" s="39">
        <f t="shared" si="26"/>
        <v>5.918348524305555</v>
      </c>
      <c r="P75" s="39">
        <f t="shared" si="27"/>
        <v>5.834201388888889</v>
      </c>
      <c r="Q75" s="39">
        <f t="shared" si="28"/>
        <v>11.752549913194445</v>
      </c>
      <c r="R75" s="29"/>
      <c r="S75" s="30"/>
      <c r="T75" s="30"/>
      <c r="U75" s="31"/>
    </row>
    <row r="76" spans="1:22" ht="12.75">
      <c r="A76" s="26">
        <v>2862</v>
      </c>
      <c r="B76" s="27"/>
      <c r="C76" s="26">
        <v>31.5</v>
      </c>
      <c r="D76" s="26"/>
      <c r="E76" s="26">
        <v>73.5</v>
      </c>
      <c r="F76" s="27"/>
      <c r="G76" s="26">
        <f t="shared" si="30"/>
        <v>26.375</v>
      </c>
      <c r="H76" s="26" t="s">
        <v>12</v>
      </c>
      <c r="I76" s="26">
        <f t="shared" si="29"/>
        <v>33.3125</v>
      </c>
      <c r="J76" s="27"/>
      <c r="K76" s="26">
        <f t="shared" si="25"/>
        <v>26</v>
      </c>
      <c r="L76" s="26"/>
      <c r="M76" s="26">
        <f t="shared" si="31"/>
        <v>33.3125</v>
      </c>
      <c r="N76" s="27"/>
      <c r="O76" s="38">
        <f t="shared" si="26"/>
        <v>6.101508246527778</v>
      </c>
      <c r="P76" s="38">
        <f t="shared" si="27"/>
        <v>6.014756944444445</v>
      </c>
      <c r="Q76" s="38">
        <f t="shared" si="28"/>
        <v>12.116265190972221</v>
      </c>
      <c r="R76" s="29"/>
      <c r="S76" s="30"/>
      <c r="T76" s="30"/>
      <c r="U76" s="31"/>
      <c r="V76" s="28"/>
    </row>
    <row r="77" spans="1:21" ht="12.75">
      <c r="A77" s="4">
        <v>2870</v>
      </c>
      <c r="B77" s="5"/>
      <c r="C77" s="4">
        <v>31.5</v>
      </c>
      <c r="D77" s="4"/>
      <c r="E77" s="4">
        <v>83.5</v>
      </c>
      <c r="F77" s="5"/>
      <c r="G77" s="6">
        <f t="shared" si="30"/>
        <v>26.375</v>
      </c>
      <c r="H77" s="6" t="s">
        <v>12</v>
      </c>
      <c r="I77" s="6">
        <f t="shared" si="29"/>
        <v>38.3125</v>
      </c>
      <c r="J77" s="5"/>
      <c r="K77" s="6">
        <f t="shared" si="25"/>
        <v>26</v>
      </c>
      <c r="L77" s="6"/>
      <c r="M77" s="6">
        <f t="shared" si="31"/>
        <v>38.3125</v>
      </c>
      <c r="N77" s="5"/>
      <c r="O77" s="39">
        <f t="shared" si="26"/>
        <v>7.017306857638889</v>
      </c>
      <c r="P77" s="39">
        <f t="shared" si="27"/>
        <v>6.917534722222222</v>
      </c>
      <c r="Q77" s="39">
        <f t="shared" si="28"/>
        <v>13.93484157986111</v>
      </c>
      <c r="R77" s="29"/>
      <c r="S77" s="30"/>
      <c r="T77" s="30"/>
      <c r="U77" s="31"/>
    </row>
    <row r="78" spans="1:21" ht="12.75">
      <c r="A78" s="23"/>
      <c r="B78" s="22"/>
      <c r="C78" s="23"/>
      <c r="D78" s="23"/>
      <c r="E78" s="23"/>
      <c r="F78" s="22"/>
      <c r="G78" s="25"/>
      <c r="H78" s="23"/>
      <c r="I78" s="23"/>
      <c r="J78" s="22"/>
      <c r="K78" s="25"/>
      <c r="L78" s="23"/>
      <c r="M78" s="23"/>
      <c r="N78" s="22"/>
      <c r="O78" s="40"/>
      <c r="P78" s="40"/>
      <c r="Q78" s="40"/>
      <c r="R78" s="29"/>
      <c r="S78" s="32"/>
      <c r="T78" s="32"/>
      <c r="U78" s="31"/>
    </row>
    <row r="79" spans="1:21" ht="12.75">
      <c r="A79" s="26">
        <v>3030</v>
      </c>
      <c r="B79" s="27"/>
      <c r="C79" s="26">
        <v>35.5</v>
      </c>
      <c r="D79" s="26"/>
      <c r="E79" s="26">
        <v>35.5</v>
      </c>
      <c r="F79" s="27"/>
      <c r="G79" s="26">
        <f>C79-5.125</f>
        <v>30.375</v>
      </c>
      <c r="H79" s="26" t="s">
        <v>12</v>
      </c>
      <c r="I79" s="26">
        <f>(E79/2)-3.4375</f>
        <v>14.3125</v>
      </c>
      <c r="J79" s="27"/>
      <c r="K79" s="26">
        <f aca="true" t="shared" si="32" ref="K79:K92">C79-5.5</f>
        <v>30</v>
      </c>
      <c r="L79" s="26"/>
      <c r="M79" s="26">
        <f aca="true" t="shared" si="33" ref="M79:M111">(E79/2)-3.4375</f>
        <v>14.3125</v>
      </c>
      <c r="N79" s="27"/>
      <c r="O79" s="38">
        <f aca="true" t="shared" si="34" ref="O79:O92">(((C79-5.125)*((E79/2)-3.4375))/144)</f>
        <v>3.01904296875</v>
      </c>
      <c r="P79" s="38">
        <f aca="true" t="shared" si="35" ref="P79:P92">((C79-5.5)*((E79/2)-3.4375)/144)</f>
        <v>2.9817708333333335</v>
      </c>
      <c r="Q79" s="38">
        <f aca="true" t="shared" si="36" ref="Q79:Q92">O79+P79</f>
        <v>6.000813802083334</v>
      </c>
      <c r="R79" s="29"/>
      <c r="S79" s="30"/>
      <c r="T79" s="30"/>
      <c r="U79" s="31"/>
    </row>
    <row r="80" spans="1:21" ht="12.75">
      <c r="A80" s="4">
        <v>3032</v>
      </c>
      <c r="B80" s="5"/>
      <c r="C80" s="4">
        <v>35.5</v>
      </c>
      <c r="D80" s="4"/>
      <c r="E80" s="4">
        <v>37.5</v>
      </c>
      <c r="F80" s="5"/>
      <c r="G80" s="6">
        <f>C80-5.125</f>
        <v>30.375</v>
      </c>
      <c r="H80" s="6" t="s">
        <v>12</v>
      </c>
      <c r="I80" s="6">
        <f aca="true" t="shared" si="37" ref="I80:I92">(E80/2)-3.4375</f>
        <v>15.3125</v>
      </c>
      <c r="J80" s="5"/>
      <c r="K80" s="6">
        <f t="shared" si="32"/>
        <v>30</v>
      </c>
      <c r="L80" s="6"/>
      <c r="M80" s="6">
        <f t="shared" si="33"/>
        <v>15.3125</v>
      </c>
      <c r="N80" s="5"/>
      <c r="O80" s="39">
        <f t="shared" si="34"/>
        <v>3.22998046875</v>
      </c>
      <c r="P80" s="39">
        <f t="shared" si="35"/>
        <v>3.1901041666666665</v>
      </c>
      <c r="Q80" s="39">
        <f t="shared" si="36"/>
        <v>6.420084635416666</v>
      </c>
      <c r="R80" s="29"/>
      <c r="S80" s="30"/>
      <c r="T80" s="30"/>
      <c r="U80" s="31"/>
    </row>
    <row r="81" spans="1:21" ht="12.75">
      <c r="A81" s="26">
        <v>3038</v>
      </c>
      <c r="B81" s="27"/>
      <c r="C81" s="26">
        <v>35.5</v>
      </c>
      <c r="D81" s="26"/>
      <c r="E81" s="26">
        <v>43.5</v>
      </c>
      <c r="F81" s="27"/>
      <c r="G81" s="26">
        <f aca="true" t="shared" si="38" ref="G81:G92">C81-5.125</f>
        <v>30.375</v>
      </c>
      <c r="H81" s="26" t="s">
        <v>12</v>
      </c>
      <c r="I81" s="26">
        <f t="shared" si="37"/>
        <v>18.3125</v>
      </c>
      <c r="J81" s="27"/>
      <c r="K81" s="26">
        <f t="shared" si="32"/>
        <v>30</v>
      </c>
      <c r="L81" s="26"/>
      <c r="M81" s="26">
        <f t="shared" si="33"/>
        <v>18.3125</v>
      </c>
      <c r="N81" s="27"/>
      <c r="O81" s="38">
        <f t="shared" si="34"/>
        <v>3.86279296875</v>
      </c>
      <c r="P81" s="38">
        <f t="shared" si="35"/>
        <v>3.8151041666666665</v>
      </c>
      <c r="Q81" s="38">
        <f t="shared" si="36"/>
        <v>7.677897135416666</v>
      </c>
      <c r="R81" s="29"/>
      <c r="S81" s="30"/>
      <c r="T81" s="30"/>
      <c r="U81" s="31"/>
    </row>
    <row r="82" spans="1:21" ht="12.75">
      <c r="A82" s="4">
        <v>30310</v>
      </c>
      <c r="B82" s="5"/>
      <c r="C82" s="4">
        <v>35.5</v>
      </c>
      <c r="D82" s="4"/>
      <c r="E82" s="4">
        <v>45.5</v>
      </c>
      <c r="F82" s="5"/>
      <c r="G82" s="6">
        <f t="shared" si="38"/>
        <v>30.375</v>
      </c>
      <c r="H82" s="6" t="s">
        <v>12</v>
      </c>
      <c r="I82" s="6">
        <f t="shared" si="37"/>
        <v>19.3125</v>
      </c>
      <c r="J82" s="5"/>
      <c r="K82" s="6">
        <f t="shared" si="32"/>
        <v>30</v>
      </c>
      <c r="L82" s="6"/>
      <c r="M82" s="6">
        <f t="shared" si="33"/>
        <v>19.3125</v>
      </c>
      <c r="N82" s="5"/>
      <c r="O82" s="39">
        <f t="shared" si="34"/>
        <v>4.07373046875</v>
      </c>
      <c r="P82" s="39">
        <f t="shared" si="35"/>
        <v>4.0234375</v>
      </c>
      <c r="Q82" s="39">
        <f t="shared" si="36"/>
        <v>8.09716796875</v>
      </c>
      <c r="R82" s="29"/>
      <c r="S82" s="30"/>
      <c r="T82" s="30"/>
      <c r="U82" s="31"/>
    </row>
    <row r="83" spans="1:21" ht="12.75">
      <c r="A83" s="26">
        <v>3040</v>
      </c>
      <c r="B83" s="27"/>
      <c r="C83" s="26">
        <v>35.5</v>
      </c>
      <c r="D83" s="26"/>
      <c r="E83" s="26">
        <v>47.5</v>
      </c>
      <c r="F83" s="27"/>
      <c r="G83" s="26">
        <f t="shared" si="38"/>
        <v>30.375</v>
      </c>
      <c r="H83" s="26" t="s">
        <v>12</v>
      </c>
      <c r="I83" s="26">
        <f t="shared" si="37"/>
        <v>20.3125</v>
      </c>
      <c r="J83" s="27"/>
      <c r="K83" s="26">
        <f t="shared" si="32"/>
        <v>30</v>
      </c>
      <c r="L83" s="26"/>
      <c r="M83" s="26">
        <f t="shared" si="33"/>
        <v>20.3125</v>
      </c>
      <c r="N83" s="27"/>
      <c r="O83" s="38">
        <f t="shared" si="34"/>
        <v>4.28466796875</v>
      </c>
      <c r="P83" s="38">
        <f t="shared" si="35"/>
        <v>4.231770833333333</v>
      </c>
      <c r="Q83" s="38">
        <f t="shared" si="36"/>
        <v>8.516438802083332</v>
      </c>
      <c r="R83" s="29"/>
      <c r="S83" s="30"/>
      <c r="T83" s="30"/>
      <c r="U83" s="31"/>
    </row>
    <row r="84" spans="1:21" ht="12.75">
      <c r="A84" s="4">
        <v>3042</v>
      </c>
      <c r="B84" s="5"/>
      <c r="C84" s="4">
        <v>35.5</v>
      </c>
      <c r="D84" s="4"/>
      <c r="E84" s="4">
        <v>49.5</v>
      </c>
      <c r="F84" s="5"/>
      <c r="G84" s="6">
        <f t="shared" si="38"/>
        <v>30.375</v>
      </c>
      <c r="H84" s="6" t="s">
        <v>12</v>
      </c>
      <c r="I84" s="6">
        <f t="shared" si="37"/>
        <v>21.3125</v>
      </c>
      <c r="J84" s="5"/>
      <c r="K84" s="6">
        <f t="shared" si="32"/>
        <v>30</v>
      </c>
      <c r="L84" s="6"/>
      <c r="M84" s="6">
        <f t="shared" si="33"/>
        <v>21.3125</v>
      </c>
      <c r="N84" s="5"/>
      <c r="O84" s="39">
        <f t="shared" si="34"/>
        <v>4.49560546875</v>
      </c>
      <c r="P84" s="39">
        <f t="shared" si="35"/>
        <v>4.440104166666667</v>
      </c>
      <c r="Q84" s="39">
        <f t="shared" si="36"/>
        <v>8.935709635416668</v>
      </c>
      <c r="R84" s="29"/>
      <c r="S84" s="30"/>
      <c r="T84" s="30"/>
      <c r="U84" s="31"/>
    </row>
    <row r="85" spans="1:21" ht="12.75">
      <c r="A85" s="26">
        <v>3044</v>
      </c>
      <c r="B85" s="27"/>
      <c r="C85" s="26">
        <v>35.5</v>
      </c>
      <c r="D85" s="26"/>
      <c r="E85" s="26">
        <v>51.5</v>
      </c>
      <c r="F85" s="27"/>
      <c r="G85" s="26">
        <f t="shared" si="38"/>
        <v>30.375</v>
      </c>
      <c r="H85" s="26" t="s">
        <v>12</v>
      </c>
      <c r="I85" s="26">
        <f t="shared" si="37"/>
        <v>22.3125</v>
      </c>
      <c r="J85" s="27"/>
      <c r="K85" s="26">
        <f t="shared" si="32"/>
        <v>30</v>
      </c>
      <c r="L85" s="26"/>
      <c r="M85" s="26">
        <f t="shared" si="33"/>
        <v>22.3125</v>
      </c>
      <c r="N85" s="27"/>
      <c r="O85" s="38">
        <f t="shared" si="34"/>
        <v>4.70654296875</v>
      </c>
      <c r="P85" s="38">
        <f t="shared" si="35"/>
        <v>4.6484375</v>
      </c>
      <c r="Q85" s="38">
        <f t="shared" si="36"/>
        <v>9.35498046875</v>
      </c>
      <c r="R85" s="29"/>
      <c r="S85" s="30"/>
      <c r="T85" s="30"/>
      <c r="U85" s="31"/>
    </row>
    <row r="86" spans="1:21" ht="12.75">
      <c r="A86" s="4">
        <v>3046</v>
      </c>
      <c r="B86" s="5"/>
      <c r="C86" s="4">
        <v>35.5</v>
      </c>
      <c r="D86" s="4"/>
      <c r="E86" s="6">
        <v>53.5</v>
      </c>
      <c r="F86" s="5"/>
      <c r="G86" s="6">
        <f t="shared" si="38"/>
        <v>30.375</v>
      </c>
      <c r="H86" s="6" t="s">
        <v>12</v>
      </c>
      <c r="I86" s="6">
        <f t="shared" si="37"/>
        <v>23.3125</v>
      </c>
      <c r="J86" s="5"/>
      <c r="K86" s="6">
        <f t="shared" si="32"/>
        <v>30</v>
      </c>
      <c r="L86" s="6"/>
      <c r="M86" s="6">
        <f t="shared" si="33"/>
        <v>23.3125</v>
      </c>
      <c r="N86" s="5"/>
      <c r="O86" s="39">
        <f t="shared" si="34"/>
        <v>4.91748046875</v>
      </c>
      <c r="P86" s="39">
        <f t="shared" si="35"/>
        <v>4.856770833333333</v>
      </c>
      <c r="Q86" s="39">
        <f t="shared" si="36"/>
        <v>9.774251302083332</v>
      </c>
      <c r="R86" s="29"/>
      <c r="S86" s="30"/>
      <c r="T86" s="30"/>
      <c r="U86" s="31"/>
    </row>
    <row r="87" spans="1:21" ht="12.75">
      <c r="A87" s="26">
        <v>3050</v>
      </c>
      <c r="B87" s="27"/>
      <c r="C87" s="26">
        <v>35.5</v>
      </c>
      <c r="D87" s="26"/>
      <c r="E87" s="26">
        <v>59.5</v>
      </c>
      <c r="F87" s="27"/>
      <c r="G87" s="26">
        <f t="shared" si="38"/>
        <v>30.375</v>
      </c>
      <c r="H87" s="26" t="s">
        <v>12</v>
      </c>
      <c r="I87" s="26">
        <f t="shared" si="37"/>
        <v>26.3125</v>
      </c>
      <c r="J87" s="27"/>
      <c r="K87" s="26">
        <f t="shared" si="32"/>
        <v>30</v>
      </c>
      <c r="L87" s="26"/>
      <c r="M87" s="26">
        <f t="shared" si="33"/>
        <v>26.3125</v>
      </c>
      <c r="N87" s="27"/>
      <c r="O87" s="38">
        <f t="shared" si="34"/>
        <v>5.55029296875</v>
      </c>
      <c r="P87" s="38">
        <f t="shared" si="35"/>
        <v>5.481770833333333</v>
      </c>
      <c r="Q87" s="38">
        <f t="shared" si="36"/>
        <v>11.032063802083332</v>
      </c>
      <c r="R87" s="29"/>
      <c r="S87" s="30"/>
      <c r="T87" s="30"/>
      <c r="U87" s="31"/>
    </row>
    <row r="88" spans="1:21" ht="12.75">
      <c r="A88" s="4">
        <v>3052</v>
      </c>
      <c r="B88" s="5"/>
      <c r="C88" s="4">
        <v>35.5</v>
      </c>
      <c r="D88" s="4"/>
      <c r="E88" s="4">
        <v>61.5</v>
      </c>
      <c r="F88" s="5"/>
      <c r="G88" s="6">
        <f t="shared" si="38"/>
        <v>30.375</v>
      </c>
      <c r="H88" s="6" t="s">
        <v>12</v>
      </c>
      <c r="I88" s="6">
        <f t="shared" si="37"/>
        <v>27.3125</v>
      </c>
      <c r="J88" s="5"/>
      <c r="K88" s="6">
        <f t="shared" si="32"/>
        <v>30</v>
      </c>
      <c r="L88" s="6"/>
      <c r="M88" s="6">
        <f t="shared" si="33"/>
        <v>27.3125</v>
      </c>
      <c r="N88" s="5"/>
      <c r="O88" s="39">
        <f t="shared" si="34"/>
        <v>5.76123046875</v>
      </c>
      <c r="P88" s="39">
        <f t="shared" si="35"/>
        <v>5.690104166666667</v>
      </c>
      <c r="Q88" s="39">
        <f t="shared" si="36"/>
        <v>11.451334635416668</v>
      </c>
      <c r="R88" s="29"/>
      <c r="S88" s="30"/>
      <c r="T88" s="30"/>
      <c r="U88" s="31"/>
    </row>
    <row r="89" spans="1:21" ht="12.75">
      <c r="A89" s="26">
        <v>3056</v>
      </c>
      <c r="B89" s="27"/>
      <c r="C89" s="26">
        <v>35.5</v>
      </c>
      <c r="D89" s="26"/>
      <c r="E89" s="26">
        <v>65.5</v>
      </c>
      <c r="F89" s="27"/>
      <c r="G89" s="26">
        <f t="shared" si="38"/>
        <v>30.375</v>
      </c>
      <c r="H89" s="26" t="s">
        <v>12</v>
      </c>
      <c r="I89" s="26">
        <f t="shared" si="37"/>
        <v>29.3125</v>
      </c>
      <c r="J89" s="27"/>
      <c r="K89" s="26">
        <f t="shared" si="32"/>
        <v>30</v>
      </c>
      <c r="L89" s="26"/>
      <c r="M89" s="26">
        <f t="shared" si="33"/>
        <v>29.3125</v>
      </c>
      <c r="N89" s="27"/>
      <c r="O89" s="38">
        <f t="shared" si="34"/>
        <v>6.18310546875</v>
      </c>
      <c r="P89" s="38">
        <f t="shared" si="35"/>
        <v>6.106770833333333</v>
      </c>
      <c r="Q89" s="38">
        <f t="shared" si="36"/>
        <v>12.289876302083332</v>
      </c>
      <c r="R89" s="29"/>
      <c r="S89" s="30"/>
      <c r="T89" s="30"/>
      <c r="U89" s="31"/>
    </row>
    <row r="90" spans="1:21" ht="12.75">
      <c r="A90" s="4">
        <v>3060</v>
      </c>
      <c r="B90" s="5"/>
      <c r="C90" s="4">
        <v>35.5</v>
      </c>
      <c r="D90" s="4"/>
      <c r="E90" s="4">
        <v>71.5</v>
      </c>
      <c r="F90" s="5"/>
      <c r="G90" s="6">
        <f t="shared" si="38"/>
        <v>30.375</v>
      </c>
      <c r="H90" s="6" t="s">
        <v>12</v>
      </c>
      <c r="I90" s="6">
        <f t="shared" si="37"/>
        <v>32.3125</v>
      </c>
      <c r="J90" s="5"/>
      <c r="K90" s="6">
        <f t="shared" si="32"/>
        <v>30</v>
      </c>
      <c r="L90" s="6"/>
      <c r="M90" s="6">
        <f t="shared" si="33"/>
        <v>32.3125</v>
      </c>
      <c r="N90" s="5"/>
      <c r="O90" s="39">
        <f t="shared" si="34"/>
        <v>6.81591796875</v>
      </c>
      <c r="P90" s="39">
        <f t="shared" si="35"/>
        <v>6.731770833333333</v>
      </c>
      <c r="Q90" s="39">
        <f t="shared" si="36"/>
        <v>13.547688802083332</v>
      </c>
      <c r="R90" s="29"/>
      <c r="S90" s="30"/>
      <c r="T90" s="30"/>
      <c r="U90" s="31"/>
    </row>
    <row r="91" spans="1:21" ht="12.75">
      <c r="A91" s="26">
        <v>3062</v>
      </c>
      <c r="B91" s="27"/>
      <c r="C91" s="26">
        <v>35.5</v>
      </c>
      <c r="D91" s="26"/>
      <c r="E91" s="26">
        <v>73.5</v>
      </c>
      <c r="F91" s="27"/>
      <c r="G91" s="26">
        <f t="shared" si="38"/>
        <v>30.375</v>
      </c>
      <c r="H91" s="26" t="s">
        <v>12</v>
      </c>
      <c r="I91" s="26">
        <f t="shared" si="37"/>
        <v>33.3125</v>
      </c>
      <c r="J91" s="27"/>
      <c r="K91" s="26">
        <f t="shared" si="32"/>
        <v>30</v>
      </c>
      <c r="L91" s="26"/>
      <c r="M91" s="26">
        <f t="shared" si="33"/>
        <v>33.3125</v>
      </c>
      <c r="N91" s="27"/>
      <c r="O91" s="38">
        <f t="shared" si="34"/>
        <v>7.02685546875</v>
      </c>
      <c r="P91" s="38">
        <f t="shared" si="35"/>
        <v>6.940104166666667</v>
      </c>
      <c r="Q91" s="38">
        <f t="shared" si="36"/>
        <v>13.966959635416668</v>
      </c>
      <c r="R91" s="29"/>
      <c r="S91" s="30"/>
      <c r="T91" s="30"/>
      <c r="U91" s="31"/>
    </row>
    <row r="92" spans="1:21" ht="12.75">
      <c r="A92" s="4">
        <v>3070</v>
      </c>
      <c r="B92" s="5"/>
      <c r="C92" s="4">
        <v>35.5</v>
      </c>
      <c r="D92" s="4"/>
      <c r="E92" s="4">
        <v>83.5</v>
      </c>
      <c r="F92" s="5"/>
      <c r="G92" s="6">
        <f t="shared" si="38"/>
        <v>30.375</v>
      </c>
      <c r="H92" s="6" t="s">
        <v>12</v>
      </c>
      <c r="I92" s="6">
        <f t="shared" si="37"/>
        <v>38.3125</v>
      </c>
      <c r="J92" s="5"/>
      <c r="K92" s="6">
        <f t="shared" si="32"/>
        <v>30</v>
      </c>
      <c r="L92" s="6"/>
      <c r="M92" s="6">
        <f t="shared" si="33"/>
        <v>38.3125</v>
      </c>
      <c r="N92" s="5"/>
      <c r="O92" s="39">
        <f t="shared" si="34"/>
        <v>8.08154296875</v>
      </c>
      <c r="P92" s="39">
        <f t="shared" si="35"/>
        <v>7.981770833333333</v>
      </c>
      <c r="Q92" s="39">
        <f t="shared" si="36"/>
        <v>16.063313802083332</v>
      </c>
      <c r="R92" s="29"/>
      <c r="S92" s="30"/>
      <c r="T92" s="30"/>
      <c r="U92" s="31"/>
    </row>
    <row r="93" spans="1:21" ht="12.75">
      <c r="A93" s="23"/>
      <c r="B93" s="22"/>
      <c r="C93" s="23"/>
      <c r="D93" s="23"/>
      <c r="E93" s="23"/>
      <c r="F93" s="22"/>
      <c r="G93" s="25"/>
      <c r="H93" s="23"/>
      <c r="I93" s="23"/>
      <c r="J93" s="22"/>
      <c r="K93" s="25"/>
      <c r="L93" s="23"/>
      <c r="M93" s="23"/>
      <c r="N93" s="22"/>
      <c r="O93" s="40"/>
      <c r="P93" s="40"/>
      <c r="Q93" s="40"/>
      <c r="R93" s="29"/>
      <c r="S93" s="32"/>
      <c r="T93" s="32"/>
      <c r="U93" s="31"/>
    </row>
    <row r="94" spans="1:21" ht="12.75">
      <c r="A94" s="26">
        <v>3244</v>
      </c>
      <c r="B94" s="27"/>
      <c r="C94" s="26">
        <v>37.5</v>
      </c>
      <c r="D94" s="26"/>
      <c r="E94" s="26">
        <v>51.5</v>
      </c>
      <c r="F94" s="27"/>
      <c r="G94" s="26">
        <f>C94-5.125</f>
        <v>32.375</v>
      </c>
      <c r="H94" s="26" t="s">
        <v>12</v>
      </c>
      <c r="I94" s="26">
        <f>(E94/2)-3.4375</f>
        <v>22.3125</v>
      </c>
      <c r="J94" s="27"/>
      <c r="K94" s="26">
        <f aca="true" t="shared" si="39" ref="K94:K101">C94-5.5</f>
        <v>32</v>
      </c>
      <c r="L94" s="26"/>
      <c r="M94" s="26">
        <f t="shared" si="33"/>
        <v>22.3125</v>
      </c>
      <c r="N94" s="27"/>
      <c r="O94" s="38">
        <f aca="true" t="shared" si="40" ref="O94:O101">(((C94-5.125)*((E94/2)-3.4375))/144)</f>
        <v>5.016438802083333</v>
      </c>
      <c r="P94" s="38">
        <f aca="true" t="shared" si="41" ref="P94:P101">((C94-5.5)*((E94/2)-3.4375)/144)</f>
        <v>4.958333333333333</v>
      </c>
      <c r="Q94" s="38">
        <f aca="true" t="shared" si="42" ref="Q94:Q101">O94+P94</f>
        <v>9.974772135416666</v>
      </c>
      <c r="R94" s="29"/>
      <c r="S94" s="30"/>
      <c r="T94" s="30"/>
      <c r="U94" s="31"/>
    </row>
    <row r="95" spans="1:21" ht="12.75">
      <c r="A95" s="4">
        <v>3246</v>
      </c>
      <c r="B95" s="5"/>
      <c r="C95" s="4">
        <v>37.5</v>
      </c>
      <c r="D95" s="4"/>
      <c r="E95" s="6">
        <v>53.5</v>
      </c>
      <c r="F95" s="5"/>
      <c r="G95" s="6">
        <f>C95-5.125</f>
        <v>32.375</v>
      </c>
      <c r="H95" s="6" t="s">
        <v>12</v>
      </c>
      <c r="I95" s="6">
        <f aca="true" t="shared" si="43" ref="I95:I101">(E95/2)-3.4375</f>
        <v>23.3125</v>
      </c>
      <c r="J95" s="5"/>
      <c r="K95" s="6">
        <f t="shared" si="39"/>
        <v>32</v>
      </c>
      <c r="L95" s="6"/>
      <c r="M95" s="6">
        <f t="shared" si="33"/>
        <v>23.3125</v>
      </c>
      <c r="N95" s="5"/>
      <c r="O95" s="39">
        <f t="shared" si="40"/>
        <v>5.241265190972222</v>
      </c>
      <c r="P95" s="39">
        <f t="shared" si="41"/>
        <v>5.180555555555555</v>
      </c>
      <c r="Q95" s="39">
        <f t="shared" si="42"/>
        <v>10.421820746527779</v>
      </c>
      <c r="R95" s="29"/>
      <c r="S95" s="30"/>
      <c r="T95" s="30"/>
      <c r="U95" s="31"/>
    </row>
    <row r="96" spans="1:21" ht="12.75">
      <c r="A96" s="26">
        <v>3250</v>
      </c>
      <c r="B96" s="27"/>
      <c r="C96" s="26">
        <v>37.5</v>
      </c>
      <c r="D96" s="26"/>
      <c r="E96" s="26">
        <v>59.5</v>
      </c>
      <c r="F96" s="27"/>
      <c r="G96" s="26">
        <f aca="true" t="shared" si="44" ref="G96:G101">C96-5.125</f>
        <v>32.375</v>
      </c>
      <c r="H96" s="26" t="s">
        <v>12</v>
      </c>
      <c r="I96" s="26">
        <f t="shared" si="43"/>
        <v>26.3125</v>
      </c>
      <c r="J96" s="27"/>
      <c r="K96" s="26">
        <f t="shared" si="39"/>
        <v>32</v>
      </c>
      <c r="L96" s="26"/>
      <c r="M96" s="26">
        <f t="shared" si="33"/>
        <v>26.3125</v>
      </c>
      <c r="N96" s="27"/>
      <c r="O96" s="38">
        <f t="shared" si="40"/>
        <v>5.915744357638889</v>
      </c>
      <c r="P96" s="38">
        <f t="shared" si="41"/>
        <v>5.847222222222222</v>
      </c>
      <c r="Q96" s="38">
        <f t="shared" si="42"/>
        <v>11.76296657986111</v>
      </c>
      <c r="R96" s="29"/>
      <c r="S96" s="30"/>
      <c r="T96" s="30"/>
      <c r="U96" s="31"/>
    </row>
    <row r="97" spans="1:21" ht="12.75">
      <c r="A97" s="4">
        <v>3252</v>
      </c>
      <c r="B97" s="5"/>
      <c r="C97" s="4">
        <v>37.5</v>
      </c>
      <c r="D97" s="4"/>
      <c r="E97" s="4">
        <v>61.5</v>
      </c>
      <c r="F97" s="5"/>
      <c r="G97" s="6">
        <f t="shared" si="44"/>
        <v>32.375</v>
      </c>
      <c r="H97" s="6" t="s">
        <v>12</v>
      </c>
      <c r="I97" s="6">
        <f t="shared" si="43"/>
        <v>27.3125</v>
      </c>
      <c r="J97" s="5"/>
      <c r="K97" s="6">
        <f t="shared" si="39"/>
        <v>32</v>
      </c>
      <c r="L97" s="6"/>
      <c r="M97" s="6">
        <f t="shared" si="33"/>
        <v>27.3125</v>
      </c>
      <c r="N97" s="5"/>
      <c r="O97" s="39">
        <f t="shared" si="40"/>
        <v>6.140570746527778</v>
      </c>
      <c r="P97" s="39">
        <f t="shared" si="41"/>
        <v>6.069444444444445</v>
      </c>
      <c r="Q97" s="39">
        <f t="shared" si="42"/>
        <v>12.210015190972221</v>
      </c>
      <c r="R97" s="29"/>
      <c r="S97" s="30"/>
      <c r="T97" s="30"/>
      <c r="U97" s="31"/>
    </row>
    <row r="98" spans="1:21" ht="12.75">
      <c r="A98" s="26">
        <v>3256</v>
      </c>
      <c r="B98" s="27"/>
      <c r="C98" s="26">
        <v>37.5</v>
      </c>
      <c r="D98" s="26"/>
      <c r="E98" s="26">
        <v>65.5</v>
      </c>
      <c r="F98" s="27"/>
      <c r="G98" s="26">
        <f t="shared" si="44"/>
        <v>32.375</v>
      </c>
      <c r="H98" s="26" t="s">
        <v>12</v>
      </c>
      <c r="I98" s="26">
        <f t="shared" si="43"/>
        <v>29.3125</v>
      </c>
      <c r="J98" s="27"/>
      <c r="K98" s="26">
        <f t="shared" si="39"/>
        <v>32</v>
      </c>
      <c r="L98" s="26"/>
      <c r="M98" s="26">
        <f t="shared" si="33"/>
        <v>29.3125</v>
      </c>
      <c r="N98" s="27"/>
      <c r="O98" s="38">
        <f t="shared" si="40"/>
        <v>6.590223524305555</v>
      </c>
      <c r="P98" s="38">
        <f t="shared" si="41"/>
        <v>6.513888888888889</v>
      </c>
      <c r="Q98" s="38">
        <f t="shared" si="42"/>
        <v>13.104112413194445</v>
      </c>
      <c r="R98" s="29"/>
      <c r="S98" s="30"/>
      <c r="T98" s="30"/>
      <c r="U98" s="31"/>
    </row>
    <row r="99" spans="1:21" ht="12.75">
      <c r="A99" s="4">
        <v>3260</v>
      </c>
      <c r="B99" s="5"/>
      <c r="C99" s="4">
        <v>37.5</v>
      </c>
      <c r="D99" s="4"/>
      <c r="E99" s="4">
        <v>71.5</v>
      </c>
      <c r="F99" s="5"/>
      <c r="G99" s="6">
        <f t="shared" si="44"/>
        <v>32.375</v>
      </c>
      <c r="H99" s="6" t="s">
        <v>12</v>
      </c>
      <c r="I99" s="6">
        <f t="shared" si="43"/>
        <v>32.3125</v>
      </c>
      <c r="J99" s="5"/>
      <c r="K99" s="6">
        <f t="shared" si="39"/>
        <v>32</v>
      </c>
      <c r="L99" s="6"/>
      <c r="M99" s="6">
        <f t="shared" si="33"/>
        <v>32.3125</v>
      </c>
      <c r="N99" s="5"/>
      <c r="O99" s="39">
        <f t="shared" si="40"/>
        <v>7.264702690972222</v>
      </c>
      <c r="P99" s="39">
        <f t="shared" si="41"/>
        <v>7.180555555555555</v>
      </c>
      <c r="Q99" s="39">
        <f t="shared" si="42"/>
        <v>14.445258246527779</v>
      </c>
      <c r="R99" s="29"/>
      <c r="S99" s="30"/>
      <c r="T99" s="30"/>
      <c r="U99" s="31"/>
    </row>
    <row r="100" spans="1:21" ht="12.75">
      <c r="A100" s="26">
        <v>3262</v>
      </c>
      <c r="B100" s="27"/>
      <c r="C100" s="26">
        <v>37.5</v>
      </c>
      <c r="D100" s="26"/>
      <c r="E100" s="26">
        <v>73.5</v>
      </c>
      <c r="F100" s="27"/>
      <c r="G100" s="26">
        <f t="shared" si="44"/>
        <v>32.375</v>
      </c>
      <c r="H100" s="26" t="s">
        <v>12</v>
      </c>
      <c r="I100" s="26">
        <f t="shared" si="43"/>
        <v>33.3125</v>
      </c>
      <c r="J100" s="27"/>
      <c r="K100" s="26">
        <f t="shared" si="39"/>
        <v>32</v>
      </c>
      <c r="L100" s="26"/>
      <c r="M100" s="26">
        <f t="shared" si="33"/>
        <v>33.3125</v>
      </c>
      <c r="N100" s="27"/>
      <c r="O100" s="38">
        <f t="shared" si="40"/>
        <v>7.489529079861111</v>
      </c>
      <c r="P100" s="38">
        <f t="shared" si="41"/>
        <v>7.402777777777778</v>
      </c>
      <c r="Q100" s="38">
        <f t="shared" si="42"/>
        <v>14.89230685763889</v>
      </c>
      <c r="R100" s="29"/>
      <c r="S100" s="30"/>
      <c r="T100" s="30"/>
      <c r="U100" s="31"/>
    </row>
    <row r="101" spans="1:21" ht="12.75">
      <c r="A101" s="4">
        <v>3270</v>
      </c>
      <c r="B101" s="5"/>
      <c r="C101" s="4">
        <v>37.5</v>
      </c>
      <c r="D101" s="4"/>
      <c r="E101" s="4">
        <v>83.5</v>
      </c>
      <c r="F101" s="5"/>
      <c r="G101" s="6">
        <f t="shared" si="44"/>
        <v>32.375</v>
      </c>
      <c r="H101" s="6" t="s">
        <v>12</v>
      </c>
      <c r="I101" s="6">
        <f t="shared" si="43"/>
        <v>38.3125</v>
      </c>
      <c r="J101" s="5"/>
      <c r="K101" s="6">
        <f t="shared" si="39"/>
        <v>32</v>
      </c>
      <c r="L101" s="6"/>
      <c r="M101" s="6">
        <f t="shared" si="33"/>
        <v>38.3125</v>
      </c>
      <c r="N101" s="5"/>
      <c r="O101" s="39">
        <f t="shared" si="40"/>
        <v>8.613661024305555</v>
      </c>
      <c r="P101" s="39">
        <f t="shared" si="41"/>
        <v>8.51388888888889</v>
      </c>
      <c r="Q101" s="39">
        <f t="shared" si="42"/>
        <v>17.127549913194443</v>
      </c>
      <c r="R101" s="29"/>
      <c r="S101" s="30"/>
      <c r="T101" s="30"/>
      <c r="U101" s="31"/>
    </row>
    <row r="102" spans="1:21" ht="12.75">
      <c r="A102" s="23"/>
      <c r="B102" s="22"/>
      <c r="C102" s="23"/>
      <c r="D102" s="23"/>
      <c r="E102" s="23"/>
      <c r="F102" s="22"/>
      <c r="G102" s="25"/>
      <c r="H102" s="23"/>
      <c r="I102" s="23"/>
      <c r="J102" s="22"/>
      <c r="K102" s="25"/>
      <c r="L102" s="23"/>
      <c r="M102" s="23"/>
      <c r="N102" s="22"/>
      <c r="O102" s="40"/>
      <c r="P102" s="40"/>
      <c r="Q102" s="40"/>
      <c r="R102" s="29"/>
      <c r="S102" s="32"/>
      <c r="T102" s="32"/>
      <c r="U102" s="31"/>
    </row>
    <row r="103" spans="1:21" ht="12.75">
      <c r="A103" s="26">
        <v>3446</v>
      </c>
      <c r="B103" s="27"/>
      <c r="C103" s="26">
        <v>39.5</v>
      </c>
      <c r="D103" s="26"/>
      <c r="E103" s="26">
        <v>53.5</v>
      </c>
      <c r="F103" s="27"/>
      <c r="G103" s="26">
        <f>C103-5.125</f>
        <v>34.375</v>
      </c>
      <c r="H103" s="26" t="s">
        <v>12</v>
      </c>
      <c r="I103" s="26">
        <f>(E103/2)-3.4375</f>
        <v>23.3125</v>
      </c>
      <c r="J103" s="27"/>
      <c r="K103" s="26">
        <f aca="true" t="shared" si="45" ref="K103:K111">C103-5.5</f>
        <v>34</v>
      </c>
      <c r="L103" s="26"/>
      <c r="M103" s="26">
        <f t="shared" si="33"/>
        <v>23.3125</v>
      </c>
      <c r="N103" s="27"/>
      <c r="O103" s="38">
        <f aca="true" t="shared" si="46" ref="O103:O108">(((C103-5.125)*((E103/2)-3.4375))/144)</f>
        <v>5.565049913194445</v>
      </c>
      <c r="P103" s="38">
        <f aca="true" t="shared" si="47" ref="P103:P108">((C103-5.5)*((E103/2)-3.4375)/144)</f>
        <v>5.504340277777778</v>
      </c>
      <c r="Q103" s="38">
        <f aca="true" t="shared" si="48" ref="Q103:Q109">O103+P103</f>
        <v>11.069390190972221</v>
      </c>
      <c r="R103" s="29"/>
      <c r="S103" s="30"/>
      <c r="T103" s="30"/>
      <c r="U103" s="31"/>
    </row>
    <row r="104" spans="1:21" ht="12.75">
      <c r="A104" s="4">
        <v>3450</v>
      </c>
      <c r="B104" s="5"/>
      <c r="C104" s="4">
        <v>39.5</v>
      </c>
      <c r="D104" s="4"/>
      <c r="E104" s="6">
        <v>59.5</v>
      </c>
      <c r="F104" s="5"/>
      <c r="G104" s="6">
        <f>C104-5.125</f>
        <v>34.375</v>
      </c>
      <c r="H104" s="6" t="s">
        <v>12</v>
      </c>
      <c r="I104" s="6">
        <f aca="true" t="shared" si="49" ref="I104:I109">(E104/2)-3.4375</f>
        <v>26.3125</v>
      </c>
      <c r="J104" s="5"/>
      <c r="K104" s="6">
        <f t="shared" si="45"/>
        <v>34</v>
      </c>
      <c r="L104" s="6"/>
      <c r="M104" s="6">
        <f t="shared" si="33"/>
        <v>26.3125</v>
      </c>
      <c r="N104" s="5"/>
      <c r="O104" s="39">
        <f t="shared" si="46"/>
        <v>6.281195746527778</v>
      </c>
      <c r="P104" s="39">
        <f t="shared" si="47"/>
        <v>6.212673611111111</v>
      </c>
      <c r="Q104" s="39">
        <f t="shared" si="48"/>
        <v>12.49386935763889</v>
      </c>
      <c r="R104" s="29"/>
      <c r="S104" s="30"/>
      <c r="T104" s="30"/>
      <c r="U104" s="31"/>
    </row>
    <row r="105" spans="1:21" ht="12.75">
      <c r="A105" s="26">
        <v>3452</v>
      </c>
      <c r="B105" s="27"/>
      <c r="C105" s="26">
        <v>39.5</v>
      </c>
      <c r="D105" s="26"/>
      <c r="E105" s="26">
        <v>61.5</v>
      </c>
      <c r="F105" s="27"/>
      <c r="G105" s="26">
        <f>C105-5.125</f>
        <v>34.375</v>
      </c>
      <c r="H105" s="26" t="s">
        <v>12</v>
      </c>
      <c r="I105" s="26">
        <f t="shared" si="49"/>
        <v>27.3125</v>
      </c>
      <c r="J105" s="27"/>
      <c r="K105" s="26">
        <f t="shared" si="45"/>
        <v>34</v>
      </c>
      <c r="L105" s="26"/>
      <c r="M105" s="26">
        <f t="shared" si="33"/>
        <v>27.3125</v>
      </c>
      <c r="N105" s="27"/>
      <c r="O105" s="38">
        <f t="shared" si="46"/>
        <v>6.519911024305555</v>
      </c>
      <c r="P105" s="38">
        <f t="shared" si="47"/>
        <v>6.448784722222222</v>
      </c>
      <c r="Q105" s="38">
        <f t="shared" si="48"/>
        <v>12.968695746527779</v>
      </c>
      <c r="R105" s="29"/>
      <c r="S105" s="30"/>
      <c r="T105" s="30"/>
      <c r="U105" s="31"/>
    </row>
    <row r="106" spans="1:21" ht="12.75">
      <c r="A106" s="4">
        <v>3456</v>
      </c>
      <c r="B106" s="5"/>
      <c r="C106" s="4">
        <v>39.5</v>
      </c>
      <c r="D106" s="4"/>
      <c r="E106" s="6">
        <v>65.5</v>
      </c>
      <c r="F106" s="5"/>
      <c r="G106" s="6">
        <f>C106-5.125</f>
        <v>34.375</v>
      </c>
      <c r="H106" s="6" t="s">
        <v>12</v>
      </c>
      <c r="I106" s="6">
        <f t="shared" si="49"/>
        <v>29.3125</v>
      </c>
      <c r="J106" s="5"/>
      <c r="K106" s="6">
        <f t="shared" si="45"/>
        <v>34</v>
      </c>
      <c r="L106" s="6"/>
      <c r="M106" s="6">
        <f t="shared" si="33"/>
        <v>29.3125</v>
      </c>
      <c r="N106" s="5"/>
      <c r="O106" s="39">
        <f t="shared" si="46"/>
        <v>6.997341579861111</v>
      </c>
      <c r="P106" s="39">
        <f t="shared" si="47"/>
        <v>6.921006944444445</v>
      </c>
      <c r="Q106" s="39">
        <f t="shared" si="48"/>
        <v>13.918348524305555</v>
      </c>
      <c r="R106" s="29"/>
      <c r="S106" s="30"/>
      <c r="T106" s="30"/>
      <c r="U106" s="31"/>
    </row>
    <row r="107" spans="1:21" ht="12.75">
      <c r="A107" s="26">
        <v>3460</v>
      </c>
      <c r="B107" s="27"/>
      <c r="C107" s="26">
        <v>39.5</v>
      </c>
      <c r="D107" s="26"/>
      <c r="E107" s="26">
        <v>71.5</v>
      </c>
      <c r="F107" s="27"/>
      <c r="G107" s="26">
        <f>C107-5.125</f>
        <v>34.375</v>
      </c>
      <c r="H107" s="26" t="s">
        <v>12</v>
      </c>
      <c r="I107" s="26">
        <f t="shared" si="49"/>
        <v>32.3125</v>
      </c>
      <c r="J107" s="27"/>
      <c r="K107" s="26">
        <f t="shared" si="45"/>
        <v>34</v>
      </c>
      <c r="L107" s="26"/>
      <c r="M107" s="26">
        <f t="shared" si="33"/>
        <v>32.3125</v>
      </c>
      <c r="N107" s="27"/>
      <c r="O107" s="38">
        <f t="shared" si="46"/>
        <v>7.713487413194445</v>
      </c>
      <c r="P107" s="38">
        <f t="shared" si="47"/>
        <v>7.629340277777778</v>
      </c>
      <c r="Q107" s="38">
        <f t="shared" si="48"/>
        <v>15.342827690972221</v>
      </c>
      <c r="R107" s="29"/>
      <c r="S107" s="30"/>
      <c r="T107" s="30"/>
      <c r="U107" s="31"/>
    </row>
    <row r="108" spans="1:21" ht="12.75">
      <c r="A108" s="4">
        <v>3462</v>
      </c>
      <c r="B108" s="5"/>
      <c r="C108" s="4">
        <v>39.5</v>
      </c>
      <c r="D108" s="4"/>
      <c r="E108" s="6">
        <v>73.5</v>
      </c>
      <c r="F108" s="5"/>
      <c r="G108" s="6">
        <f>C108-5.125</f>
        <v>34.375</v>
      </c>
      <c r="H108" s="6" t="s">
        <v>12</v>
      </c>
      <c r="I108" s="6">
        <f t="shared" si="49"/>
        <v>33.3125</v>
      </c>
      <c r="J108" s="5"/>
      <c r="K108" s="6">
        <f t="shared" si="45"/>
        <v>34</v>
      </c>
      <c r="L108" s="6"/>
      <c r="M108" s="6">
        <f t="shared" si="33"/>
        <v>33.3125</v>
      </c>
      <c r="N108" s="5"/>
      <c r="O108" s="39">
        <f t="shared" si="46"/>
        <v>7.952202690972222</v>
      </c>
      <c r="P108" s="39">
        <f t="shared" si="47"/>
        <v>7.865451388888889</v>
      </c>
      <c r="Q108" s="39">
        <f t="shared" si="48"/>
        <v>15.81765407986111</v>
      </c>
      <c r="R108" s="29"/>
      <c r="S108" s="30"/>
      <c r="T108" s="30"/>
      <c r="U108" s="31"/>
    </row>
    <row r="109" spans="1:21" ht="12.75">
      <c r="A109" s="26">
        <v>3470</v>
      </c>
      <c r="B109" s="27"/>
      <c r="C109" s="26">
        <v>39.5</v>
      </c>
      <c r="D109" s="26"/>
      <c r="E109" s="26">
        <v>83.5</v>
      </c>
      <c r="F109" s="27"/>
      <c r="G109" s="26">
        <f>C109-5.125</f>
        <v>34.375</v>
      </c>
      <c r="H109" s="26" t="s">
        <v>12</v>
      </c>
      <c r="I109" s="26">
        <f t="shared" si="49"/>
        <v>38.3125</v>
      </c>
      <c r="J109" s="27"/>
      <c r="K109" s="26">
        <f t="shared" si="45"/>
        <v>34</v>
      </c>
      <c r="L109" s="26"/>
      <c r="M109" s="26">
        <f t="shared" si="33"/>
        <v>38.3125</v>
      </c>
      <c r="N109" s="27"/>
      <c r="O109" s="38">
        <f>(((C109-5.125)*((E109/2)-3.4375))/144)</f>
        <v>9.14577907986111</v>
      </c>
      <c r="P109" s="38">
        <f>((C109-5.5)*((E109/2)-3.4375)/144)</f>
        <v>9.046006944444445</v>
      </c>
      <c r="Q109" s="38">
        <f t="shared" si="48"/>
        <v>18.191786024305557</v>
      </c>
      <c r="R109" s="29"/>
      <c r="S109" s="30"/>
      <c r="T109" s="30"/>
      <c r="U109" s="31"/>
    </row>
    <row r="110" spans="1:21" ht="12.75">
      <c r="A110" s="23"/>
      <c r="B110" s="22"/>
      <c r="C110" s="23"/>
      <c r="D110" s="23"/>
      <c r="E110" s="23"/>
      <c r="F110" s="22"/>
      <c r="G110" s="25"/>
      <c r="H110" s="23"/>
      <c r="I110" s="23"/>
      <c r="J110" s="22"/>
      <c r="K110" s="25"/>
      <c r="L110" s="23"/>
      <c r="M110" s="23"/>
      <c r="N110" s="22"/>
      <c r="O110" s="40"/>
      <c r="P110" s="40"/>
      <c r="Q110" s="40"/>
      <c r="R110" s="29"/>
      <c r="S110" s="30"/>
      <c r="T110" s="30"/>
      <c r="U110" s="31"/>
    </row>
    <row r="111" spans="1:21" ht="12.75">
      <c r="A111" s="26">
        <v>3646</v>
      </c>
      <c r="B111" s="27"/>
      <c r="C111" s="26">
        <v>41.5</v>
      </c>
      <c r="D111" s="26"/>
      <c r="E111" s="26">
        <v>53.5</v>
      </c>
      <c r="F111" s="27"/>
      <c r="G111" s="26">
        <f>C111-5.125</f>
        <v>36.375</v>
      </c>
      <c r="H111" s="26" t="s">
        <v>12</v>
      </c>
      <c r="I111" s="26">
        <f>(E111/2)-3.4375</f>
        <v>23.3125</v>
      </c>
      <c r="J111" s="27"/>
      <c r="K111" s="26">
        <f t="shared" si="45"/>
        <v>36</v>
      </c>
      <c r="L111" s="26"/>
      <c r="M111" s="26">
        <f t="shared" si="33"/>
        <v>23.3125</v>
      </c>
      <c r="N111" s="27"/>
      <c r="O111" s="38">
        <f>(((C111-5.125)*((E111/2)-3.4375))/144)</f>
        <v>5.888834635416667</v>
      </c>
      <c r="P111" s="38">
        <f>((C111-5.5)*((E111/2)-3.4375)/144)</f>
        <v>5.828125</v>
      </c>
      <c r="Q111" s="38">
        <f>O111+P111</f>
        <v>11.716959635416668</v>
      </c>
      <c r="R111" s="29"/>
      <c r="S111" s="30"/>
      <c r="T111" s="30"/>
      <c r="U111" s="31"/>
    </row>
    <row r="112" spans="1:21" ht="12.75">
      <c r="A112" s="23"/>
      <c r="B112" s="22"/>
      <c r="C112" s="23"/>
      <c r="D112" s="23"/>
      <c r="E112" s="23"/>
      <c r="F112" s="22"/>
      <c r="G112" s="25"/>
      <c r="H112" s="23"/>
      <c r="I112" s="23"/>
      <c r="J112" s="22"/>
      <c r="K112" s="25"/>
      <c r="L112" s="23"/>
      <c r="M112" s="23"/>
      <c r="N112" s="22"/>
      <c r="O112" s="40"/>
      <c r="P112" s="40"/>
      <c r="Q112" s="40"/>
      <c r="R112" s="29"/>
      <c r="S112" s="30"/>
      <c r="T112" s="30"/>
      <c r="U112" s="31"/>
    </row>
    <row r="113" spans="1:21" ht="12.75">
      <c r="A113" s="26">
        <v>3846</v>
      </c>
      <c r="B113" s="27"/>
      <c r="C113" s="26">
        <v>43.5</v>
      </c>
      <c r="D113" s="26"/>
      <c r="E113" s="26">
        <v>53.5</v>
      </c>
      <c r="F113" s="27"/>
      <c r="G113" s="26">
        <f>C113-5.125</f>
        <v>38.375</v>
      </c>
      <c r="H113" s="26" t="s">
        <v>12</v>
      </c>
      <c r="I113" s="26">
        <f>(E113/2)-3.4375</f>
        <v>23.3125</v>
      </c>
      <c r="J113" s="27"/>
      <c r="K113" s="26">
        <f aca="true" t="shared" si="50" ref="K113:K119">C113-5.5</f>
        <v>38</v>
      </c>
      <c r="L113" s="26"/>
      <c r="M113" s="26">
        <f aca="true" t="shared" si="51" ref="M113:M119">(E113/2)-3.4375</f>
        <v>23.3125</v>
      </c>
      <c r="N113" s="27"/>
      <c r="O113" s="38">
        <f aca="true" t="shared" si="52" ref="O113:O119">(((C113-5.125)*((E113/2)-3.4375))/144)</f>
        <v>6.212619357638889</v>
      </c>
      <c r="P113" s="38">
        <f aca="true" t="shared" si="53" ref="P113:P119">((C113-5.5)*((E113/2)-3.4375)/144)</f>
        <v>6.151909722222222</v>
      </c>
      <c r="Q113" s="38">
        <f aca="true" t="shared" si="54" ref="Q113:Q119">O113+P113</f>
        <v>12.36452907986111</v>
      </c>
      <c r="R113" s="29"/>
      <c r="S113" s="30"/>
      <c r="T113" s="30"/>
      <c r="U113" s="31"/>
    </row>
    <row r="114" spans="1:21" ht="12.75">
      <c r="A114" s="4">
        <v>3850</v>
      </c>
      <c r="B114" s="5"/>
      <c r="C114" s="4">
        <v>43.5</v>
      </c>
      <c r="D114" s="4"/>
      <c r="E114" s="4">
        <v>59.5</v>
      </c>
      <c r="F114" s="5"/>
      <c r="G114" s="6">
        <f>C114-5.125</f>
        <v>38.375</v>
      </c>
      <c r="H114" s="6" t="s">
        <v>12</v>
      </c>
      <c r="I114" s="6">
        <f aca="true" t="shared" si="55" ref="I114:I119">(E114/2)-3.4375</f>
        <v>26.3125</v>
      </c>
      <c r="J114" s="5"/>
      <c r="K114" s="6">
        <f t="shared" si="50"/>
        <v>38</v>
      </c>
      <c r="L114" s="6"/>
      <c r="M114" s="6">
        <f t="shared" si="51"/>
        <v>26.3125</v>
      </c>
      <c r="N114" s="5"/>
      <c r="O114" s="39">
        <f t="shared" si="52"/>
        <v>7.012098524305555</v>
      </c>
      <c r="P114" s="39">
        <f t="shared" si="53"/>
        <v>6.943576388888889</v>
      </c>
      <c r="Q114" s="39">
        <f t="shared" si="54"/>
        <v>13.955674913194445</v>
      </c>
      <c r="R114" s="29"/>
      <c r="S114" s="30"/>
      <c r="T114" s="30"/>
      <c r="U114" s="31"/>
    </row>
    <row r="115" spans="1:21" ht="12.75">
      <c r="A115" s="26">
        <v>3852</v>
      </c>
      <c r="B115" s="27"/>
      <c r="C115" s="26">
        <v>43.5</v>
      </c>
      <c r="D115" s="26"/>
      <c r="E115" s="26">
        <v>61.5</v>
      </c>
      <c r="F115" s="27"/>
      <c r="G115" s="26">
        <f>C115-5.125</f>
        <v>38.375</v>
      </c>
      <c r="H115" s="26" t="s">
        <v>12</v>
      </c>
      <c r="I115" s="26">
        <f t="shared" si="55"/>
        <v>27.3125</v>
      </c>
      <c r="J115" s="27"/>
      <c r="K115" s="26">
        <f t="shared" si="50"/>
        <v>38</v>
      </c>
      <c r="L115" s="26"/>
      <c r="M115" s="26">
        <f t="shared" si="51"/>
        <v>27.3125</v>
      </c>
      <c r="N115" s="27"/>
      <c r="O115" s="38">
        <f t="shared" si="52"/>
        <v>7.278591579861111</v>
      </c>
      <c r="P115" s="38">
        <f t="shared" si="53"/>
        <v>7.207465277777778</v>
      </c>
      <c r="Q115" s="38">
        <f t="shared" si="54"/>
        <v>14.48605685763889</v>
      </c>
      <c r="R115" s="29"/>
      <c r="S115" s="30"/>
      <c r="T115" s="30"/>
      <c r="U115" s="31"/>
    </row>
    <row r="116" spans="1:21" ht="12.75">
      <c r="A116" s="4">
        <v>3856</v>
      </c>
      <c r="B116" s="5"/>
      <c r="C116" s="4">
        <v>43.5</v>
      </c>
      <c r="D116" s="4"/>
      <c r="E116" s="4">
        <v>65.5</v>
      </c>
      <c r="F116" s="5"/>
      <c r="G116" s="6">
        <f>C116-5.125</f>
        <v>38.375</v>
      </c>
      <c r="H116" s="6" t="s">
        <v>12</v>
      </c>
      <c r="I116" s="6">
        <f t="shared" si="55"/>
        <v>29.3125</v>
      </c>
      <c r="J116" s="5"/>
      <c r="K116" s="6">
        <f t="shared" si="50"/>
        <v>38</v>
      </c>
      <c r="L116" s="6"/>
      <c r="M116" s="6">
        <f t="shared" si="51"/>
        <v>29.3125</v>
      </c>
      <c r="N116" s="5"/>
      <c r="O116" s="39">
        <f t="shared" si="52"/>
        <v>7.811577690972222</v>
      </c>
      <c r="P116" s="39">
        <f t="shared" si="53"/>
        <v>7.735243055555555</v>
      </c>
      <c r="Q116" s="39">
        <f t="shared" si="54"/>
        <v>15.546820746527779</v>
      </c>
      <c r="R116" s="29"/>
      <c r="S116" s="30"/>
      <c r="T116" s="30"/>
      <c r="U116" s="31"/>
    </row>
    <row r="117" spans="1:21" ht="12.75">
      <c r="A117" s="26">
        <v>3860</v>
      </c>
      <c r="B117" s="27"/>
      <c r="C117" s="26">
        <v>43.5</v>
      </c>
      <c r="D117" s="26"/>
      <c r="E117" s="26">
        <v>71.5</v>
      </c>
      <c r="F117" s="27"/>
      <c r="G117" s="26">
        <f>C117-5.125</f>
        <v>38.375</v>
      </c>
      <c r="H117" s="26" t="s">
        <v>12</v>
      </c>
      <c r="I117" s="26">
        <f t="shared" si="55"/>
        <v>32.3125</v>
      </c>
      <c r="J117" s="27"/>
      <c r="K117" s="26">
        <f t="shared" si="50"/>
        <v>38</v>
      </c>
      <c r="L117" s="26"/>
      <c r="M117" s="26">
        <f t="shared" si="51"/>
        <v>32.3125</v>
      </c>
      <c r="N117" s="27"/>
      <c r="O117" s="38">
        <f t="shared" si="52"/>
        <v>8.61105685763889</v>
      </c>
      <c r="P117" s="38">
        <f t="shared" si="53"/>
        <v>8.526909722222221</v>
      </c>
      <c r="Q117" s="38">
        <f t="shared" si="54"/>
        <v>17.13796657986111</v>
      </c>
      <c r="R117" s="29"/>
      <c r="S117" s="30"/>
      <c r="T117" s="30"/>
      <c r="U117" s="31"/>
    </row>
    <row r="118" spans="1:21" ht="12.75">
      <c r="A118" s="4">
        <v>3862</v>
      </c>
      <c r="B118" s="5"/>
      <c r="C118" s="4">
        <v>43.5</v>
      </c>
      <c r="D118" s="4"/>
      <c r="E118" s="4">
        <v>73.5</v>
      </c>
      <c r="F118" s="5"/>
      <c r="G118" s="6">
        <f>C118-5.125</f>
        <v>38.375</v>
      </c>
      <c r="H118" s="6" t="s">
        <v>12</v>
      </c>
      <c r="I118" s="6">
        <f t="shared" si="55"/>
        <v>33.3125</v>
      </c>
      <c r="J118" s="5"/>
      <c r="K118" s="6">
        <f t="shared" si="50"/>
        <v>38</v>
      </c>
      <c r="L118" s="6"/>
      <c r="M118" s="6">
        <f t="shared" si="51"/>
        <v>33.3125</v>
      </c>
      <c r="N118" s="5"/>
      <c r="O118" s="39">
        <f t="shared" si="52"/>
        <v>8.877549913194445</v>
      </c>
      <c r="P118" s="39">
        <f t="shared" si="53"/>
        <v>8.79079861111111</v>
      </c>
      <c r="Q118" s="39">
        <f t="shared" si="54"/>
        <v>17.668348524305557</v>
      </c>
      <c r="R118" s="29"/>
      <c r="S118" s="30"/>
      <c r="T118" s="30"/>
      <c r="U118" s="31"/>
    </row>
    <row r="119" spans="1:21" ht="12.75">
      <c r="A119" s="26">
        <v>3870</v>
      </c>
      <c r="B119" s="27"/>
      <c r="C119" s="26">
        <v>43.5</v>
      </c>
      <c r="D119" s="26"/>
      <c r="E119" s="26">
        <v>83.5</v>
      </c>
      <c r="F119" s="27"/>
      <c r="G119" s="26">
        <f>C119-5.125</f>
        <v>38.375</v>
      </c>
      <c r="H119" s="26" t="s">
        <v>12</v>
      </c>
      <c r="I119" s="26">
        <f t="shared" si="55"/>
        <v>38.3125</v>
      </c>
      <c r="J119" s="27"/>
      <c r="K119" s="26">
        <f t="shared" si="50"/>
        <v>38</v>
      </c>
      <c r="L119" s="26"/>
      <c r="M119" s="26">
        <f t="shared" si="51"/>
        <v>38.3125</v>
      </c>
      <c r="N119" s="27"/>
      <c r="O119" s="38">
        <f t="shared" si="52"/>
        <v>10.210015190972221</v>
      </c>
      <c r="P119" s="38">
        <f t="shared" si="53"/>
        <v>10.110243055555555</v>
      </c>
      <c r="Q119" s="38">
        <f t="shared" si="54"/>
        <v>20.32025824652778</v>
      </c>
      <c r="R119" s="29"/>
      <c r="S119" s="30"/>
      <c r="T119" s="30"/>
      <c r="U119" s="31"/>
    </row>
    <row r="120" spans="1:21" ht="12.75">
      <c r="A120" s="23"/>
      <c r="B120" s="22"/>
      <c r="C120" s="23"/>
      <c r="D120" s="23"/>
      <c r="E120" s="23"/>
      <c r="F120" s="22"/>
      <c r="G120" s="25"/>
      <c r="H120" s="23"/>
      <c r="I120" s="23"/>
      <c r="J120" s="22"/>
      <c r="K120" s="25"/>
      <c r="L120" s="23"/>
      <c r="M120" s="23"/>
      <c r="N120" s="22"/>
      <c r="O120" s="40"/>
      <c r="P120" s="40"/>
      <c r="Q120" s="40"/>
      <c r="R120" s="29"/>
      <c r="S120" s="32"/>
      <c r="T120" s="32"/>
      <c r="U120" s="31"/>
    </row>
    <row r="121" spans="1:21" ht="12.75">
      <c r="A121" s="26">
        <v>4050</v>
      </c>
      <c r="B121" s="27"/>
      <c r="C121" s="26">
        <v>47.5</v>
      </c>
      <c r="D121" s="26"/>
      <c r="E121" s="26">
        <v>59.5</v>
      </c>
      <c r="F121" s="27"/>
      <c r="G121" s="26">
        <f>C121-5.125</f>
        <v>42.375</v>
      </c>
      <c r="H121" s="26" t="s">
        <v>12</v>
      </c>
      <c r="I121" s="26">
        <f aca="true" t="shared" si="56" ref="I121:I126">(E121/2)-3.4375</f>
        <v>26.3125</v>
      </c>
      <c r="J121" s="27"/>
      <c r="K121" s="26">
        <f aca="true" t="shared" si="57" ref="K121:K126">C121-5.5</f>
        <v>42</v>
      </c>
      <c r="L121" s="26"/>
      <c r="M121" s="26">
        <f aca="true" t="shared" si="58" ref="M121:M126">(E121/2)-3.4375</f>
        <v>26.3125</v>
      </c>
      <c r="N121" s="27"/>
      <c r="O121" s="38">
        <f aca="true" t="shared" si="59" ref="O121:O126">(((C121-5.125)*((E121/2)-3.4375))/144)</f>
        <v>7.743001302083333</v>
      </c>
      <c r="P121" s="38">
        <f aca="true" t="shared" si="60" ref="P121:P126">((C121-5.5)*((E121/2)-3.4375)/144)</f>
        <v>7.674479166666667</v>
      </c>
      <c r="Q121" s="38">
        <f aca="true" t="shared" si="61" ref="Q121:Q126">O121+P121</f>
        <v>15.41748046875</v>
      </c>
      <c r="R121" s="29"/>
      <c r="S121" s="30"/>
      <c r="T121" s="30"/>
      <c r="U121" s="31"/>
    </row>
    <row r="122" spans="1:21" ht="12.75">
      <c r="A122" s="4">
        <v>4052</v>
      </c>
      <c r="B122" s="5"/>
      <c r="C122" s="4">
        <v>47.5</v>
      </c>
      <c r="D122" s="4"/>
      <c r="E122" s="4">
        <v>61.5</v>
      </c>
      <c r="F122" s="5"/>
      <c r="G122" s="6">
        <f>C122-5.125</f>
        <v>42.375</v>
      </c>
      <c r="H122" s="6" t="s">
        <v>12</v>
      </c>
      <c r="I122" s="6">
        <f t="shared" si="56"/>
        <v>27.3125</v>
      </c>
      <c r="J122" s="5"/>
      <c r="K122" s="6">
        <f t="shared" si="57"/>
        <v>42</v>
      </c>
      <c r="L122" s="6"/>
      <c r="M122" s="6">
        <f t="shared" si="58"/>
        <v>27.3125</v>
      </c>
      <c r="N122" s="5"/>
      <c r="O122" s="39">
        <f t="shared" si="59"/>
        <v>8.037272135416666</v>
      </c>
      <c r="P122" s="39">
        <f t="shared" si="60"/>
        <v>7.966145833333333</v>
      </c>
      <c r="Q122" s="39">
        <f t="shared" si="61"/>
        <v>16.00341796875</v>
      </c>
      <c r="R122" s="29"/>
      <c r="S122" s="30"/>
      <c r="T122" s="30"/>
      <c r="U122" s="31"/>
    </row>
    <row r="123" spans="1:21" ht="12.75">
      <c r="A123" s="26">
        <v>4056</v>
      </c>
      <c r="B123" s="27"/>
      <c r="C123" s="26">
        <v>47.5</v>
      </c>
      <c r="D123" s="26"/>
      <c r="E123" s="26">
        <v>65.5</v>
      </c>
      <c r="F123" s="27"/>
      <c r="G123" s="26">
        <f>C123-5.125</f>
        <v>42.375</v>
      </c>
      <c r="H123" s="26" t="s">
        <v>12</v>
      </c>
      <c r="I123" s="26">
        <f t="shared" si="56"/>
        <v>29.3125</v>
      </c>
      <c r="J123" s="27"/>
      <c r="K123" s="26">
        <f t="shared" si="57"/>
        <v>42</v>
      </c>
      <c r="L123" s="26"/>
      <c r="M123" s="26">
        <f t="shared" si="58"/>
        <v>29.3125</v>
      </c>
      <c r="N123" s="27"/>
      <c r="O123" s="38">
        <f t="shared" si="59"/>
        <v>8.625813802083334</v>
      </c>
      <c r="P123" s="38">
        <f t="shared" si="60"/>
        <v>8.549479166666666</v>
      </c>
      <c r="Q123" s="38">
        <f t="shared" si="61"/>
        <v>17.17529296875</v>
      </c>
      <c r="R123" s="29"/>
      <c r="S123" s="30"/>
      <c r="T123" s="30"/>
      <c r="U123" s="31"/>
    </row>
    <row r="124" spans="1:21" ht="12.75">
      <c r="A124" s="4">
        <v>4060</v>
      </c>
      <c r="B124" s="5"/>
      <c r="C124" s="4">
        <v>47.5</v>
      </c>
      <c r="D124" s="4"/>
      <c r="E124" s="4">
        <v>71.5</v>
      </c>
      <c r="F124" s="5"/>
      <c r="G124" s="6">
        <f>C124-5.125</f>
        <v>42.375</v>
      </c>
      <c r="H124" s="6" t="s">
        <v>12</v>
      </c>
      <c r="I124" s="6">
        <f t="shared" si="56"/>
        <v>32.3125</v>
      </c>
      <c r="J124" s="5"/>
      <c r="K124" s="6">
        <f t="shared" si="57"/>
        <v>42</v>
      </c>
      <c r="L124" s="6"/>
      <c r="M124" s="6">
        <f t="shared" si="58"/>
        <v>32.3125</v>
      </c>
      <c r="N124" s="5"/>
      <c r="O124" s="39">
        <f t="shared" si="59"/>
        <v>9.508626302083334</v>
      </c>
      <c r="P124" s="39">
        <f t="shared" si="60"/>
        <v>9.424479166666666</v>
      </c>
      <c r="Q124" s="39">
        <f t="shared" si="61"/>
        <v>18.93310546875</v>
      </c>
      <c r="R124" s="29"/>
      <c r="S124" s="30"/>
      <c r="T124" s="30"/>
      <c r="U124" s="31"/>
    </row>
    <row r="125" spans="1:21" ht="12.75">
      <c r="A125" s="26">
        <v>4062</v>
      </c>
      <c r="B125" s="27"/>
      <c r="C125" s="26">
        <v>47.5</v>
      </c>
      <c r="D125" s="26"/>
      <c r="E125" s="26">
        <v>73.5</v>
      </c>
      <c r="F125" s="27"/>
      <c r="G125" s="26">
        <f>C125-5.125</f>
        <v>42.375</v>
      </c>
      <c r="H125" s="26" t="s">
        <v>12</v>
      </c>
      <c r="I125" s="26">
        <f t="shared" si="56"/>
        <v>33.3125</v>
      </c>
      <c r="J125" s="27"/>
      <c r="K125" s="26">
        <f t="shared" si="57"/>
        <v>42</v>
      </c>
      <c r="L125" s="26"/>
      <c r="M125" s="26">
        <f t="shared" si="58"/>
        <v>33.3125</v>
      </c>
      <c r="N125" s="27"/>
      <c r="O125" s="38">
        <f t="shared" si="59"/>
        <v>9.802897135416666</v>
      </c>
      <c r="P125" s="38">
        <f t="shared" si="60"/>
        <v>9.716145833333334</v>
      </c>
      <c r="Q125" s="38">
        <f t="shared" si="61"/>
        <v>19.51904296875</v>
      </c>
      <c r="R125" s="29"/>
      <c r="S125" s="30"/>
      <c r="T125" s="30"/>
      <c r="U125" s="31"/>
    </row>
    <row r="126" spans="1:21" ht="12.75">
      <c r="A126" s="4">
        <v>4070</v>
      </c>
      <c r="B126" s="5"/>
      <c r="C126" s="4">
        <v>47.5</v>
      </c>
      <c r="D126" s="4"/>
      <c r="E126" s="4">
        <v>83.5</v>
      </c>
      <c r="F126" s="5"/>
      <c r="G126" s="6">
        <f>C126-5.125</f>
        <v>42.375</v>
      </c>
      <c r="H126" s="6" t="s">
        <v>12</v>
      </c>
      <c r="I126" s="6">
        <f t="shared" si="56"/>
        <v>38.3125</v>
      </c>
      <c r="J126" s="5"/>
      <c r="K126" s="6">
        <f t="shared" si="57"/>
        <v>42</v>
      </c>
      <c r="L126" s="6"/>
      <c r="M126" s="6">
        <f t="shared" si="58"/>
        <v>38.3125</v>
      </c>
      <c r="N126" s="5"/>
      <c r="O126" s="39">
        <f t="shared" si="59"/>
        <v>11.274251302083334</v>
      </c>
      <c r="P126" s="39">
        <f t="shared" si="60"/>
        <v>11.174479166666666</v>
      </c>
      <c r="Q126" s="39">
        <f t="shared" si="61"/>
        <v>22.44873046875</v>
      </c>
      <c r="R126" s="29"/>
      <c r="S126" s="32"/>
      <c r="T126" s="32"/>
      <c r="U126" s="32"/>
    </row>
    <row r="127" ht="12.75">
      <c r="Q127" s="2"/>
    </row>
    <row r="128" spans="1:21" ht="12.75">
      <c r="A128" s="45" t="s">
        <v>17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.75">
      <c r="A129" s="45" t="s">
        <v>16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.75">
      <c r="A130" s="45" t="s">
        <v>6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.75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.75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.75">
      <c r="A133" s="51" t="s">
        <v>7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60"/>
      <c r="S133" s="60"/>
      <c r="T133" s="60"/>
      <c r="U133" s="60"/>
    </row>
    <row r="134" spans="1:22" ht="12.75">
      <c r="A134" s="47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</row>
    <row r="135" spans="1:22" ht="12.75">
      <c r="A135" s="45" t="s">
        <v>15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3"/>
      <c r="S135" s="43"/>
      <c r="T135" s="43"/>
      <c r="U135" s="43"/>
      <c r="V135" s="43"/>
    </row>
    <row r="136" spans="1:22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1:22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</row>
    <row r="138" spans="1:22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</row>
    <row r="139" ht="12.75">
      <c r="Q139" s="2"/>
    </row>
    <row r="140" ht="12.75">
      <c r="Q140" s="2"/>
    </row>
    <row r="141" ht="12.75">
      <c r="Q141" s="2"/>
    </row>
    <row r="142" ht="12.75">
      <c r="Q142" s="2"/>
    </row>
    <row r="143" ht="12.75">
      <c r="Q143" s="2"/>
    </row>
    <row r="144" ht="12.75">
      <c r="Q144" s="2"/>
    </row>
    <row r="145" ht="12.75">
      <c r="Q145" s="2"/>
    </row>
    <row r="146" ht="12.75">
      <c r="Q146" s="2"/>
    </row>
    <row r="147" ht="12.75">
      <c r="Q147" s="2"/>
    </row>
    <row r="148" ht="12.75">
      <c r="Q148" s="2"/>
    </row>
    <row r="149" ht="12.75">
      <c r="Q149" s="2"/>
    </row>
    <row r="150" ht="12.75">
      <c r="Q150" s="2"/>
    </row>
  </sheetData>
  <mergeCells count="16">
    <mergeCell ref="A128:U128"/>
    <mergeCell ref="G1:I2"/>
    <mergeCell ref="K1:M2"/>
    <mergeCell ref="A133:Q133"/>
    <mergeCell ref="A137:V137"/>
    <mergeCell ref="A138:V138"/>
    <mergeCell ref="A129:U129"/>
    <mergeCell ref="A134:V134"/>
    <mergeCell ref="Q1:Q3"/>
    <mergeCell ref="P1:P3"/>
    <mergeCell ref="O1:O3"/>
    <mergeCell ref="A132:U132"/>
    <mergeCell ref="A135:Q135"/>
    <mergeCell ref="A130:U130"/>
    <mergeCell ref="A131:U131"/>
    <mergeCell ref="A136:V136"/>
  </mergeCells>
  <printOptions/>
  <pageMargins left="0.35" right="0.17" top="0.92" bottom="0.52" header="0.31" footer="0.17"/>
  <pageSetup horizontalDpi="600" verticalDpi="600" orientation="portrait" paperSize="49" r:id="rId1"/>
  <headerFooter alignWithMargins="0">
    <oddHeader>&amp;CSERIES 150SH - 511
&amp;UDAYLIGHT OPENING SIZE CHART&amp;U
10/16/03 SUPERSEDES 0/0/0</oddHeader>
    <oddFooter>&amp;C&amp;"Tahoma,Regular"&amp;P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>12/02/2 added 70 heights for Texas windows. KAB</dc:description>
  <cp:lastModifiedBy>KBENDER</cp:lastModifiedBy>
  <cp:lastPrinted>2003-10-16T17:14:17Z</cp:lastPrinted>
  <dcterms:created xsi:type="dcterms:W3CDTF">1999-09-17T13:39:12Z</dcterms:created>
  <dcterms:modified xsi:type="dcterms:W3CDTF">2003-10-16T17:14:25Z</dcterms:modified>
  <cp:category/>
  <cp:version/>
  <cp:contentType/>
  <cp:contentStatus/>
</cp:coreProperties>
</file>